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155" windowHeight="11520"/>
  </bookViews>
  <sheets>
    <sheet name="Bench Press" sheetId="4" r:id="rId1"/>
  </sheets>
  <calcPr calcId="125725"/>
</workbook>
</file>

<file path=xl/calcChain.xml><?xml version="1.0" encoding="utf-8"?>
<calcChain xmlns="http://schemas.openxmlformats.org/spreadsheetml/2006/main">
  <c r="A282" i="4"/>
  <c r="C291" s="1"/>
  <c r="A270"/>
  <c r="C279" s="1"/>
  <c r="F270"/>
  <c r="H279" s="1"/>
  <c r="K270"/>
  <c r="M279" s="1"/>
  <c r="A249"/>
  <c r="C258" s="1"/>
  <c r="F249"/>
  <c r="F258" s="1"/>
  <c r="K249"/>
  <c r="K237"/>
  <c r="M246" s="1"/>
  <c r="F237"/>
  <c r="H246" s="1"/>
  <c r="A237"/>
  <c r="C246" s="1"/>
  <c r="K225"/>
  <c r="M234" s="1"/>
  <c r="F225"/>
  <c r="H234" s="1"/>
  <c r="A225"/>
  <c r="C234" s="1"/>
  <c r="K204"/>
  <c r="M213" s="1"/>
  <c r="F204"/>
  <c r="A204"/>
  <c r="A213" s="1"/>
  <c r="K192"/>
  <c r="M201" s="1"/>
  <c r="F192"/>
  <c r="H201" s="1"/>
  <c r="A192"/>
  <c r="C201" s="1"/>
  <c r="K180"/>
  <c r="M189" s="1"/>
  <c r="F180"/>
  <c r="H189" s="1"/>
  <c r="A180"/>
  <c r="C189" s="1"/>
  <c r="A159"/>
  <c r="C168" s="1"/>
  <c r="F159"/>
  <c r="H168" s="1"/>
  <c r="K159"/>
  <c r="M168" s="1"/>
  <c r="A147"/>
  <c r="C156" s="1"/>
  <c r="F147"/>
  <c r="H156" s="1"/>
  <c r="K147"/>
  <c r="M156" s="1"/>
  <c r="A135"/>
  <c r="C144" s="1"/>
  <c r="F135"/>
  <c r="H144" s="1"/>
  <c r="K135"/>
  <c r="M144" s="1"/>
  <c r="K114"/>
  <c r="M123" s="1"/>
  <c r="F114"/>
  <c r="H123" s="1"/>
  <c r="A114"/>
  <c r="C123" s="1"/>
  <c r="K102"/>
  <c r="M111" s="1"/>
  <c r="F102"/>
  <c r="H111" s="1"/>
  <c r="A102"/>
  <c r="C111" s="1"/>
  <c r="A90"/>
  <c r="C99" s="1"/>
  <c r="F90"/>
  <c r="H99" s="1"/>
  <c r="K90"/>
  <c r="M99" s="1"/>
  <c r="K71"/>
  <c r="M80" s="1"/>
  <c r="F71"/>
  <c r="H80" s="1"/>
  <c r="A71"/>
  <c r="C80" s="1"/>
  <c r="A59"/>
  <c r="C68" s="1"/>
  <c r="F59"/>
  <c r="H68" s="1"/>
  <c r="K59"/>
  <c r="M68" s="1"/>
  <c r="K47"/>
  <c r="M56" s="1"/>
  <c r="F47"/>
  <c r="H56"/>
  <c r="A47"/>
  <c r="C56"/>
  <c r="K34"/>
  <c r="M43" s="1"/>
  <c r="F34"/>
  <c r="H43" s="1"/>
  <c r="A34"/>
  <c r="C43" s="1"/>
  <c r="K22"/>
  <c r="M31" s="1"/>
  <c r="F22"/>
  <c r="H31" s="1"/>
  <c r="A22"/>
  <c r="C31" s="1"/>
  <c r="K10"/>
  <c r="M19" s="1"/>
  <c r="F10"/>
  <c r="H19" s="1"/>
  <c r="A10"/>
  <c r="C19" s="1"/>
  <c r="K12"/>
  <c r="M12"/>
  <c r="K13"/>
  <c r="M13"/>
  <c r="K14"/>
  <c r="M14"/>
  <c r="K15"/>
  <c r="M15"/>
  <c r="K16"/>
  <c r="M16"/>
  <c r="K17"/>
  <c r="M17"/>
  <c r="K18"/>
  <c r="M18"/>
  <c r="K19"/>
  <c r="F12"/>
  <c r="F13"/>
  <c r="F14"/>
  <c r="F15"/>
  <c r="F16"/>
  <c r="F17"/>
  <c r="F18"/>
  <c r="F19"/>
  <c r="A12"/>
  <c r="C12"/>
  <c r="A13"/>
  <c r="C13"/>
  <c r="A14"/>
  <c r="C14"/>
  <c r="A15"/>
  <c r="C15"/>
  <c r="A16"/>
  <c r="C16"/>
  <c r="A17"/>
  <c r="C17"/>
  <c r="A18"/>
  <c r="C18"/>
  <c r="A19"/>
  <c r="A24"/>
  <c r="A25"/>
  <c r="A26"/>
  <c r="A27"/>
  <c r="A28"/>
  <c r="A29"/>
  <c r="A30"/>
  <c r="A31"/>
  <c r="F24"/>
  <c r="H24"/>
  <c r="F25"/>
  <c r="H25"/>
  <c r="F26"/>
  <c r="H26"/>
  <c r="F27"/>
  <c r="H27"/>
  <c r="F28"/>
  <c r="H28"/>
  <c r="F29"/>
  <c r="H29"/>
  <c r="F30"/>
  <c r="H30"/>
  <c r="F31"/>
  <c r="K24"/>
  <c r="K25"/>
  <c r="K26"/>
  <c r="K27"/>
  <c r="K28"/>
  <c r="K29"/>
  <c r="K30"/>
  <c r="K31"/>
  <c r="A36"/>
  <c r="C36"/>
  <c r="A37"/>
  <c r="C37"/>
  <c r="A38"/>
  <c r="C38"/>
  <c r="A39"/>
  <c r="C39"/>
  <c r="A40"/>
  <c r="C40"/>
  <c r="A41"/>
  <c r="C41"/>
  <c r="A42"/>
  <c r="C42"/>
  <c r="A43"/>
  <c r="F36"/>
  <c r="F37"/>
  <c r="F38"/>
  <c r="F39"/>
  <c r="F40"/>
  <c r="F41"/>
  <c r="F42"/>
  <c r="F43"/>
  <c r="K36"/>
  <c r="M36"/>
  <c r="K37"/>
  <c r="M37"/>
  <c r="K38"/>
  <c r="M38"/>
  <c r="K39"/>
  <c r="M39"/>
  <c r="K40"/>
  <c r="M40"/>
  <c r="K41"/>
  <c r="M41"/>
  <c r="K42"/>
  <c r="M42"/>
  <c r="K43"/>
  <c r="A49"/>
  <c r="C49"/>
  <c r="A50"/>
  <c r="C50"/>
  <c r="A51"/>
  <c r="C51"/>
  <c r="A52"/>
  <c r="C52"/>
  <c r="A53"/>
  <c r="C53"/>
  <c r="A54"/>
  <c r="C54"/>
  <c r="A55"/>
  <c r="C55"/>
  <c r="A56"/>
  <c r="F49"/>
  <c r="H49"/>
  <c r="F50"/>
  <c r="H50"/>
  <c r="F51"/>
  <c r="H51"/>
  <c r="F52"/>
  <c r="H52"/>
  <c r="F53"/>
  <c r="H53"/>
  <c r="F54"/>
  <c r="H54"/>
  <c r="F55"/>
  <c r="H55"/>
  <c r="F56"/>
  <c r="K49"/>
  <c r="M49"/>
  <c r="K50"/>
  <c r="M50"/>
  <c r="K51"/>
  <c r="M51"/>
  <c r="K52"/>
  <c r="M52"/>
  <c r="K53"/>
  <c r="M53"/>
  <c r="K54"/>
  <c r="M54"/>
  <c r="K55"/>
  <c r="M55"/>
  <c r="K56"/>
  <c r="C61"/>
  <c r="C62"/>
  <c r="C63"/>
  <c r="C64"/>
  <c r="C65"/>
  <c r="C66"/>
  <c r="C67"/>
  <c r="F61"/>
  <c r="H61"/>
  <c r="F62"/>
  <c r="H62"/>
  <c r="F63"/>
  <c r="H63"/>
  <c r="F64"/>
  <c r="H64"/>
  <c r="F65"/>
  <c r="H65"/>
  <c r="F66"/>
  <c r="H66"/>
  <c r="F67"/>
  <c r="H67"/>
  <c r="F68"/>
  <c r="M61"/>
  <c r="M62"/>
  <c r="M63"/>
  <c r="M64"/>
  <c r="M65"/>
  <c r="M66"/>
  <c r="M67"/>
  <c r="A73"/>
  <c r="C73"/>
  <c r="A74"/>
  <c r="C74"/>
  <c r="A75"/>
  <c r="C75"/>
  <c r="A76"/>
  <c r="C76"/>
  <c r="A77"/>
  <c r="C77"/>
  <c r="A78"/>
  <c r="C78"/>
  <c r="A79"/>
  <c r="C79"/>
  <c r="A80"/>
  <c r="H73"/>
  <c r="H74"/>
  <c r="H75"/>
  <c r="H76"/>
  <c r="H77"/>
  <c r="H78"/>
  <c r="H79"/>
  <c r="K73"/>
  <c r="M73"/>
  <c r="K74"/>
  <c r="M74"/>
  <c r="K75"/>
  <c r="M75"/>
  <c r="K76"/>
  <c r="M76"/>
  <c r="K77"/>
  <c r="M77"/>
  <c r="K78"/>
  <c r="M78"/>
  <c r="K79"/>
  <c r="M79"/>
  <c r="K80"/>
  <c r="K99"/>
  <c r="A92"/>
  <c r="A93"/>
  <c r="A94"/>
  <c r="A95"/>
  <c r="A96"/>
  <c r="A97"/>
  <c r="A98"/>
  <c r="A99"/>
  <c r="F92"/>
  <c r="H92"/>
  <c r="F93"/>
  <c r="H93"/>
  <c r="F94"/>
  <c r="H94"/>
  <c r="F95"/>
  <c r="H95"/>
  <c r="F96"/>
  <c r="H96"/>
  <c r="F97"/>
  <c r="H97"/>
  <c r="F98"/>
  <c r="H98"/>
  <c r="F99"/>
  <c r="K92"/>
  <c r="K93"/>
  <c r="K94"/>
  <c r="K95"/>
  <c r="K96"/>
  <c r="K97"/>
  <c r="K98"/>
  <c r="A104"/>
  <c r="C104"/>
  <c r="A105"/>
  <c r="C105"/>
  <c r="A106"/>
  <c r="C106"/>
  <c r="A107"/>
  <c r="C107"/>
  <c r="A108"/>
  <c r="C108"/>
  <c r="A109"/>
  <c r="C109"/>
  <c r="A110"/>
  <c r="C110"/>
  <c r="A111"/>
  <c r="F104"/>
  <c r="F105"/>
  <c r="F106"/>
  <c r="F107"/>
  <c r="F108"/>
  <c r="F109"/>
  <c r="F110"/>
  <c r="F111"/>
  <c r="K104"/>
  <c r="M104"/>
  <c r="K105"/>
  <c r="M105"/>
  <c r="K106"/>
  <c r="M106"/>
  <c r="K107"/>
  <c r="M107"/>
  <c r="K108"/>
  <c r="M108"/>
  <c r="K109"/>
  <c r="M109"/>
  <c r="K110"/>
  <c r="M110"/>
  <c r="K111"/>
  <c r="A116"/>
  <c r="A117"/>
  <c r="A118"/>
  <c r="A119"/>
  <c r="A120"/>
  <c r="A121"/>
  <c r="A122"/>
  <c r="A123"/>
  <c r="F116"/>
  <c r="H116"/>
  <c r="F117"/>
  <c r="H117"/>
  <c r="F118"/>
  <c r="H118"/>
  <c r="F119"/>
  <c r="H119"/>
  <c r="F120"/>
  <c r="H120"/>
  <c r="F121"/>
  <c r="H121"/>
  <c r="F122"/>
  <c r="H122"/>
  <c r="F123"/>
  <c r="K116"/>
  <c r="K117"/>
  <c r="K118"/>
  <c r="K119"/>
  <c r="K120"/>
  <c r="K121"/>
  <c r="K122"/>
  <c r="K123"/>
  <c r="A137"/>
  <c r="C137"/>
  <c r="A138"/>
  <c r="C138"/>
  <c r="A139"/>
  <c r="C139"/>
  <c r="A140"/>
  <c r="C140"/>
  <c r="A141"/>
  <c r="C141"/>
  <c r="A142"/>
  <c r="C142"/>
  <c r="A143"/>
  <c r="C143"/>
  <c r="A144"/>
  <c r="F137"/>
  <c r="F138"/>
  <c r="F139"/>
  <c r="F140"/>
  <c r="F141"/>
  <c r="F142"/>
  <c r="F143"/>
  <c r="F144"/>
  <c r="K137"/>
  <c r="M137"/>
  <c r="K138"/>
  <c r="M138"/>
  <c r="K139"/>
  <c r="M139"/>
  <c r="K140"/>
  <c r="M140"/>
  <c r="K141"/>
  <c r="M141"/>
  <c r="K142"/>
  <c r="M142"/>
  <c r="K143"/>
  <c r="M143"/>
  <c r="K144"/>
  <c r="A149"/>
  <c r="A150"/>
  <c r="A151"/>
  <c r="A152"/>
  <c r="A153"/>
  <c r="A154"/>
  <c r="A155"/>
  <c r="A156"/>
  <c r="F149"/>
  <c r="H149"/>
  <c r="F150"/>
  <c r="H150"/>
  <c r="F151"/>
  <c r="H151"/>
  <c r="F152"/>
  <c r="H152"/>
  <c r="F153"/>
  <c r="H153"/>
  <c r="F154"/>
  <c r="H154"/>
  <c r="F155"/>
  <c r="H155"/>
  <c r="F156"/>
  <c r="K149"/>
  <c r="K150"/>
  <c r="K151"/>
  <c r="K152"/>
  <c r="K153"/>
  <c r="K154"/>
  <c r="K155"/>
  <c r="K156"/>
  <c r="A161"/>
  <c r="C161"/>
  <c r="A162"/>
  <c r="C162"/>
  <c r="A163"/>
  <c r="C163"/>
  <c r="A164"/>
  <c r="C164"/>
  <c r="A165"/>
  <c r="C165"/>
  <c r="A166"/>
  <c r="C166"/>
  <c r="A167"/>
  <c r="C167"/>
  <c r="A168"/>
  <c r="F161"/>
  <c r="F162"/>
  <c r="F163"/>
  <c r="F164"/>
  <c r="F165"/>
  <c r="F166"/>
  <c r="F167"/>
  <c r="F168"/>
  <c r="K161"/>
  <c r="M161"/>
  <c r="K162"/>
  <c r="M162"/>
  <c r="K163"/>
  <c r="M163"/>
  <c r="K164"/>
  <c r="M164"/>
  <c r="K165"/>
  <c r="M165"/>
  <c r="K166"/>
  <c r="M166"/>
  <c r="K167"/>
  <c r="M167"/>
  <c r="K168"/>
  <c r="A182"/>
  <c r="A183"/>
  <c r="A184"/>
  <c r="A185"/>
  <c r="A186"/>
  <c r="A187"/>
  <c r="A188"/>
  <c r="A189"/>
  <c r="F182"/>
  <c r="H182"/>
  <c r="F183"/>
  <c r="H183"/>
  <c r="F184"/>
  <c r="H184"/>
  <c r="F185"/>
  <c r="H185"/>
  <c r="F186"/>
  <c r="H186"/>
  <c r="F187"/>
  <c r="H187"/>
  <c r="F188"/>
  <c r="H188"/>
  <c r="F189"/>
  <c r="K182"/>
  <c r="K183"/>
  <c r="K184"/>
  <c r="K185"/>
  <c r="K186"/>
  <c r="K187"/>
  <c r="K188"/>
  <c r="K189"/>
  <c r="A194"/>
  <c r="C194"/>
  <c r="A195"/>
  <c r="C195"/>
  <c r="A196"/>
  <c r="C196"/>
  <c r="A197"/>
  <c r="C197"/>
  <c r="A198"/>
  <c r="C198"/>
  <c r="A199"/>
  <c r="C199"/>
  <c r="A200"/>
  <c r="C200"/>
  <c r="A201"/>
  <c r="F194"/>
  <c r="F195"/>
  <c r="F196"/>
  <c r="F197"/>
  <c r="F198"/>
  <c r="F199"/>
  <c r="F200"/>
  <c r="F201"/>
  <c r="K194"/>
  <c r="M194"/>
  <c r="K195"/>
  <c r="M195"/>
  <c r="K196"/>
  <c r="M196"/>
  <c r="K197"/>
  <c r="M197"/>
  <c r="K198"/>
  <c r="M198"/>
  <c r="K199"/>
  <c r="M199"/>
  <c r="K200"/>
  <c r="M200"/>
  <c r="K201"/>
  <c r="C213"/>
  <c r="C212"/>
  <c r="C211"/>
  <c r="C210"/>
  <c r="C209"/>
  <c r="C208"/>
  <c r="C207"/>
  <c r="C206"/>
  <c r="H213"/>
  <c r="F213"/>
  <c r="H212"/>
  <c r="F212"/>
  <c r="H211"/>
  <c r="F211"/>
  <c r="H210"/>
  <c r="F210"/>
  <c r="H209"/>
  <c r="F209"/>
  <c r="H208"/>
  <c r="F208"/>
  <c r="H207"/>
  <c r="F207"/>
  <c r="H206"/>
  <c r="F206"/>
  <c r="K213"/>
  <c r="K212"/>
  <c r="K211"/>
  <c r="K210"/>
  <c r="K209"/>
  <c r="K208"/>
  <c r="K207"/>
  <c r="K206"/>
  <c r="A227"/>
  <c r="A228"/>
  <c r="A229"/>
  <c r="A230"/>
  <c r="A231"/>
  <c r="A232"/>
  <c r="A233"/>
  <c r="A234"/>
  <c r="H227"/>
  <c r="H228"/>
  <c r="H229"/>
  <c r="H230"/>
  <c r="H231"/>
  <c r="H232"/>
  <c r="H233"/>
  <c r="K227"/>
  <c r="K228"/>
  <c r="K229"/>
  <c r="K230"/>
  <c r="K231"/>
  <c r="K232"/>
  <c r="K233"/>
  <c r="K234"/>
  <c r="C239"/>
  <c r="C240"/>
  <c r="C241"/>
  <c r="C242"/>
  <c r="C243"/>
  <c r="C244"/>
  <c r="C245"/>
  <c r="F239"/>
  <c r="F240"/>
  <c r="F241"/>
  <c r="F242"/>
  <c r="F243"/>
  <c r="F244"/>
  <c r="F245"/>
  <c r="F246"/>
  <c r="M239"/>
  <c r="M240"/>
  <c r="M241"/>
  <c r="M242"/>
  <c r="M243"/>
  <c r="M244"/>
  <c r="M245"/>
  <c r="M258"/>
  <c r="K258"/>
  <c r="M257"/>
  <c r="K257"/>
  <c r="M256"/>
  <c r="K256"/>
  <c r="M255"/>
  <c r="K255"/>
  <c r="M254"/>
  <c r="K254"/>
  <c r="M253"/>
  <c r="K253"/>
  <c r="M252"/>
  <c r="K252"/>
  <c r="M251"/>
  <c r="K251"/>
  <c r="H258"/>
  <c r="H257"/>
  <c r="H256"/>
  <c r="C251"/>
  <c r="C252"/>
  <c r="C253"/>
  <c r="C254"/>
  <c r="C255"/>
  <c r="C256"/>
  <c r="C257"/>
  <c r="F251"/>
  <c r="F252"/>
  <c r="F253"/>
  <c r="F254"/>
  <c r="F255"/>
  <c r="F256"/>
  <c r="C272"/>
  <c r="C273"/>
  <c r="C274"/>
  <c r="C275"/>
  <c r="C276"/>
  <c r="C277"/>
  <c r="C278"/>
  <c r="F272"/>
  <c r="F273"/>
  <c r="F274"/>
  <c r="F275"/>
  <c r="F276"/>
  <c r="F277"/>
  <c r="F278"/>
  <c r="F279"/>
  <c r="M272"/>
  <c r="M273"/>
  <c r="M274"/>
  <c r="M275"/>
  <c r="M276"/>
  <c r="M277"/>
  <c r="M278"/>
  <c r="A284"/>
  <c r="C284"/>
  <c r="A285"/>
  <c r="C285"/>
  <c r="A286"/>
  <c r="C286"/>
  <c r="A287"/>
  <c r="C287"/>
  <c r="A288"/>
  <c r="C288"/>
  <c r="A289"/>
  <c r="C289"/>
  <c r="A290"/>
  <c r="C290"/>
  <c r="A291"/>
  <c r="K279" l="1"/>
  <c r="K278"/>
  <c r="K277"/>
  <c r="K276"/>
  <c r="K275"/>
  <c r="K274"/>
  <c r="K273"/>
  <c r="K272"/>
  <c r="H278"/>
  <c r="H277"/>
  <c r="H276"/>
  <c r="H275"/>
  <c r="H274"/>
  <c r="H273"/>
  <c r="H272"/>
  <c r="A279"/>
  <c r="A278"/>
  <c r="A277"/>
  <c r="A276"/>
  <c r="A275"/>
  <c r="A274"/>
  <c r="A273"/>
  <c r="A272"/>
  <c r="H255"/>
  <c r="H254"/>
  <c r="H253"/>
  <c r="H252"/>
  <c r="H251"/>
  <c r="A258"/>
  <c r="A257"/>
  <c r="A256"/>
  <c r="A255"/>
  <c r="A254"/>
  <c r="A253"/>
  <c r="A252"/>
  <c r="A251"/>
  <c r="F257"/>
  <c r="K246"/>
  <c r="K245"/>
  <c r="K244"/>
  <c r="K243"/>
  <c r="K242"/>
  <c r="K241"/>
  <c r="K240"/>
  <c r="K239"/>
  <c r="H245"/>
  <c r="H244"/>
  <c r="H243"/>
  <c r="H242"/>
  <c r="H241"/>
  <c r="H240"/>
  <c r="H239"/>
  <c r="A246"/>
  <c r="A245"/>
  <c r="A244"/>
  <c r="A243"/>
  <c r="A242"/>
  <c r="A241"/>
  <c r="A240"/>
  <c r="A239"/>
  <c r="M233"/>
  <c r="M232"/>
  <c r="M231"/>
  <c r="M230"/>
  <c r="M229"/>
  <c r="M228"/>
  <c r="M227"/>
  <c r="F234"/>
  <c r="F233"/>
  <c r="F232"/>
  <c r="F231"/>
  <c r="F230"/>
  <c r="F229"/>
  <c r="F228"/>
  <c r="F227"/>
  <c r="C233"/>
  <c r="C232"/>
  <c r="C231"/>
  <c r="C230"/>
  <c r="C229"/>
  <c r="C228"/>
  <c r="C227"/>
  <c r="A206"/>
  <c r="M206"/>
  <c r="M207"/>
  <c r="M208"/>
  <c r="M209"/>
  <c r="M210"/>
  <c r="M211"/>
  <c r="M212"/>
  <c r="A207"/>
  <c r="A208"/>
  <c r="A209"/>
  <c r="A210"/>
  <c r="A211"/>
  <c r="A212"/>
  <c r="H200"/>
  <c r="H199"/>
  <c r="H198"/>
  <c r="H197"/>
  <c r="H196"/>
  <c r="H195"/>
  <c r="H194"/>
  <c r="M188"/>
  <c r="M187"/>
  <c r="M186"/>
  <c r="M185"/>
  <c r="M184"/>
  <c r="M183"/>
  <c r="M182"/>
  <c r="C188"/>
  <c r="C187"/>
  <c r="C186"/>
  <c r="C185"/>
  <c r="C184"/>
  <c r="C183"/>
  <c r="C182"/>
  <c r="H167"/>
  <c r="H166"/>
  <c r="H165"/>
  <c r="H164"/>
  <c r="H163"/>
  <c r="H162"/>
  <c r="H161"/>
  <c r="M155"/>
  <c r="M154"/>
  <c r="M153"/>
  <c r="M152"/>
  <c r="M151"/>
  <c r="M150"/>
  <c r="M149"/>
  <c r="C155"/>
  <c r="C154"/>
  <c r="C153"/>
  <c r="C152"/>
  <c r="C151"/>
  <c r="C150"/>
  <c r="C149"/>
  <c r="H143"/>
  <c r="H142"/>
  <c r="H141"/>
  <c r="H140"/>
  <c r="H139"/>
  <c r="H138"/>
  <c r="H137"/>
  <c r="M122"/>
  <c r="M121"/>
  <c r="M120"/>
  <c r="M119"/>
  <c r="M118"/>
  <c r="M117"/>
  <c r="M116"/>
  <c r="C122"/>
  <c r="C121"/>
  <c r="C120"/>
  <c r="C119"/>
  <c r="C118"/>
  <c r="C117"/>
  <c r="C116"/>
  <c r="H110"/>
  <c r="H109"/>
  <c r="H108"/>
  <c r="H107"/>
  <c r="H106"/>
  <c r="H105"/>
  <c r="H104"/>
  <c r="M97"/>
  <c r="M96"/>
  <c r="M95"/>
  <c r="M94"/>
  <c r="M93"/>
  <c r="M92"/>
  <c r="C98"/>
  <c r="C97"/>
  <c r="C96"/>
  <c r="C95"/>
  <c r="C94"/>
  <c r="C93"/>
  <c r="C92"/>
  <c r="M98"/>
  <c r="F80"/>
  <c r="F79"/>
  <c r="F78"/>
  <c r="F77"/>
  <c r="F76"/>
  <c r="F75"/>
  <c r="F74"/>
  <c r="F73"/>
  <c r="K68"/>
  <c r="K67"/>
  <c r="K66"/>
  <c r="K65"/>
  <c r="K64"/>
  <c r="K63"/>
  <c r="K62"/>
  <c r="K61"/>
  <c r="A68"/>
  <c r="A67"/>
  <c r="A66"/>
  <c r="A65"/>
  <c r="A64"/>
  <c r="A63"/>
  <c r="A62"/>
  <c r="A61"/>
  <c r="H42"/>
  <c r="H41"/>
  <c r="H40"/>
  <c r="H39"/>
  <c r="H38"/>
  <c r="H37"/>
  <c r="H36"/>
  <c r="M30"/>
  <c r="M29"/>
  <c r="M28"/>
  <c r="M27"/>
  <c r="M26"/>
  <c r="M25"/>
  <c r="M24"/>
  <c r="C30"/>
  <c r="C29"/>
  <c r="C28"/>
  <c r="C27"/>
  <c r="C26"/>
  <c r="C25"/>
  <c r="C24"/>
  <c r="H18"/>
  <c r="H17"/>
  <c r="H16"/>
  <c r="H15"/>
  <c r="H14"/>
  <c r="H13"/>
  <c r="H12"/>
</calcChain>
</file>

<file path=xl/sharedStrings.xml><?xml version="1.0" encoding="utf-8"?>
<sst xmlns="http://schemas.openxmlformats.org/spreadsheetml/2006/main" count="1056" uniqueCount="78">
  <si>
    <t>DB Fly</t>
  </si>
  <si>
    <t>DB Incline Fly</t>
  </si>
  <si>
    <t>DB Shoulder Press</t>
  </si>
  <si>
    <t>DB Side Lat Raise</t>
  </si>
  <si>
    <t>DB Rear Delt</t>
  </si>
  <si>
    <t>Arnold Press</t>
  </si>
  <si>
    <t>DB Shrug</t>
  </si>
  <si>
    <t>Shrug</t>
  </si>
  <si>
    <t>Lat Pull Down</t>
  </si>
  <si>
    <t>DB BO Row</t>
  </si>
  <si>
    <t>Bar Bent Over Row</t>
  </si>
  <si>
    <t>Pull up</t>
  </si>
  <si>
    <t>Lat Pull Supine</t>
  </si>
  <si>
    <t>Dynamic Lat Pull</t>
  </si>
  <si>
    <t>Squat Lat Row</t>
  </si>
  <si>
    <t>Str Arm Lat Pull</t>
  </si>
  <si>
    <t>DB Twist</t>
  </si>
  <si>
    <t>1 Arm Lat Pull Down</t>
  </si>
  <si>
    <t>1 Arm Lat Pull Supine</t>
  </si>
  <si>
    <t>1 Arm Squat Lat Row</t>
  </si>
  <si>
    <t>1 Str Arm Lat Pull</t>
  </si>
  <si>
    <t>1 Str Arm S. Lat Pull</t>
  </si>
  <si>
    <t>Lat Pull Chin Grip</t>
  </si>
  <si>
    <t>Close Grip Bench</t>
  </si>
  <si>
    <t>EZ Tri Ext</t>
  </si>
  <si>
    <t>Ez Throat Press</t>
  </si>
  <si>
    <t>Dips</t>
  </si>
  <si>
    <t>Tri Push Down</t>
  </si>
  <si>
    <t>Rev Grip Tri Push</t>
  </si>
  <si>
    <t>DB Tri Ext</t>
  </si>
  <si>
    <t>DB Tri Pro Sup</t>
  </si>
  <si>
    <t>DB Tri Sup Pro</t>
  </si>
  <si>
    <t>DB Tri Floor Press</t>
  </si>
  <si>
    <t>DB Throat Press</t>
  </si>
  <si>
    <t>DB Pro Sup Throat</t>
  </si>
  <si>
    <t>DB Sup Pro Throat</t>
  </si>
  <si>
    <t>1 Arm Tri Push Down</t>
  </si>
  <si>
    <t>1 Arm Rev Grip Tri P</t>
  </si>
  <si>
    <t>Chin up</t>
  </si>
  <si>
    <t>Bar Curl</t>
  </si>
  <si>
    <t>Concentration Curl</t>
  </si>
  <si>
    <t>Ez Bar Curl</t>
  </si>
  <si>
    <t>Revs Curl</t>
  </si>
  <si>
    <t>DB Curl</t>
  </si>
  <si>
    <t>Drag Curl</t>
  </si>
  <si>
    <t>DB Curl to Press</t>
  </si>
  <si>
    <t>Incline Hammer Curls</t>
  </si>
  <si>
    <t>Gripper</t>
  </si>
  <si>
    <t>DB Curl to Arnold</t>
  </si>
  <si>
    <t>JM Press</t>
  </si>
  <si>
    <t>JM DB Press</t>
  </si>
  <si>
    <t>-</t>
  </si>
  <si>
    <t>1-2 Reps</t>
  </si>
  <si>
    <t>3-4 Reps</t>
  </si>
  <si>
    <t>2-3 Reps</t>
  </si>
  <si>
    <t>4-5 reps</t>
  </si>
  <si>
    <t>4-6 reps</t>
  </si>
  <si>
    <t>6-10 reps</t>
  </si>
  <si>
    <t>10-15 reps</t>
  </si>
  <si>
    <t>15-20 reps</t>
  </si>
  <si>
    <t>4-5 Reps</t>
  </si>
  <si>
    <t>4-6 Reps</t>
  </si>
  <si>
    <t>6-10 Reps</t>
  </si>
  <si>
    <t>10-15 Reps</t>
  </si>
  <si>
    <t>15-20 Reps</t>
  </si>
  <si>
    <t>Weights</t>
  </si>
  <si>
    <t>Bench Press</t>
  </si>
  <si>
    <t>Incline Bench</t>
  </si>
  <si>
    <t>DB Bench</t>
  </si>
  <si>
    <t>DB Incline Bench</t>
  </si>
  <si>
    <t>Push Up</t>
  </si>
  <si>
    <t>OH Lat Raise</t>
  </si>
  <si>
    <t>Zottman Curl</t>
  </si>
  <si>
    <t xml:space="preserve">                   Enter Athlete's Back Squat max in the red box</t>
  </si>
  <si>
    <t xml:space="preserve">                   Use this max to determine subsequent exercises and rep ranges</t>
  </si>
  <si>
    <t>www.XLAthlete.com</t>
  </si>
  <si>
    <t xml:space="preserve">                   Click on exercise name for video demonstration</t>
  </si>
  <si>
    <r>
      <rPr>
        <b/>
        <sz val="12"/>
        <color indexed="10"/>
        <rFont val="Times New Roman"/>
        <family val="1"/>
      </rPr>
      <t>Directions</t>
    </r>
    <r>
      <rPr>
        <b/>
        <sz val="12"/>
        <color indexed="56"/>
        <rFont val="Times New Roman"/>
        <family val="1"/>
      </rPr>
      <t>: This sheet is intended for High School and lower level Collegiate athletes</t>
    </r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</si>
</sst>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scheme val="minor"/>
    </font>
    <font>
      <b/>
      <sz val="12"/>
      <color indexed="10"/>
      <name val="Times New Roman"/>
      <family val="1"/>
    </font>
    <font>
      <b/>
      <sz val="12"/>
      <color indexed="56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3"/>
      <name val="Times New Roman"/>
      <family val="1"/>
    </font>
    <font>
      <b/>
      <sz val="12"/>
      <color rgb="FFFF0000"/>
      <name val="Times New Roman"/>
      <family val="1"/>
    </font>
    <font>
      <sz val="11"/>
      <color theme="3"/>
      <name val="Calibri"/>
      <family val="2"/>
      <scheme val="minor"/>
    </font>
    <font>
      <u/>
      <sz val="12"/>
      <color theme="10"/>
      <name val="Times New Roman"/>
      <family val="1"/>
    </font>
    <font>
      <u/>
      <sz val="18"/>
      <color theme="10"/>
      <name val="Times New Roman"/>
      <family val="1"/>
    </font>
    <font>
      <sz val="10"/>
      <color theme="3"/>
      <name val="Arial"/>
      <family val="2"/>
    </font>
    <font>
      <u/>
      <sz val="12"/>
      <color theme="3"/>
      <name val="Times New Roman"/>
      <family val="1"/>
    </font>
    <font>
      <u/>
      <sz val="26"/>
      <color theme="10"/>
      <name val="Times New Roman"/>
      <family val="1"/>
    </font>
    <font>
      <b/>
      <sz val="12"/>
      <color theme="3"/>
      <name val="Times New Roman"/>
      <family val="1"/>
    </font>
    <font>
      <sz val="16"/>
      <color theme="3"/>
      <name val="Times New Roman"/>
      <family val="1"/>
    </font>
    <font>
      <sz val="2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Fill="1" applyBorder="1"/>
    <xf numFmtId="0" fontId="0" fillId="0" borderId="0" xfId="0" applyBorder="1"/>
    <xf numFmtId="0" fontId="6" fillId="0" borderId="0" xfId="0" applyFont="1"/>
    <xf numFmtId="0" fontId="0" fillId="0" borderId="2" xfId="0" applyBorder="1"/>
    <xf numFmtId="0" fontId="4" fillId="0" borderId="2" xfId="0" applyFont="1" applyBorder="1"/>
    <xf numFmtId="0" fontId="4" fillId="0" borderId="3" xfId="0" applyFont="1" applyBorder="1"/>
    <xf numFmtId="0" fontId="0" fillId="0" borderId="5" xfId="0" applyBorder="1"/>
    <xf numFmtId="0" fontId="4" fillId="0" borderId="5" xfId="0" applyFont="1" applyBorder="1"/>
    <xf numFmtId="0" fontId="4" fillId="0" borderId="6" xfId="0" applyFont="1" applyBorder="1"/>
    <xf numFmtId="0" fontId="0" fillId="0" borderId="7" xfId="0" applyBorder="1"/>
    <xf numFmtId="0" fontId="4" fillId="0" borderId="7" xfId="0" applyFont="1" applyBorder="1"/>
    <xf numFmtId="0" fontId="4" fillId="0" borderId="8" xfId="0" applyFont="1" applyBorder="1"/>
    <xf numFmtId="0" fontId="4" fillId="0" borderId="2" xfId="0" applyFont="1" applyFill="1" applyBorder="1"/>
    <xf numFmtId="0" fontId="4" fillId="0" borderId="5" xfId="0" applyFont="1" applyFill="1" applyBorder="1"/>
    <xf numFmtId="0" fontId="4" fillId="0" borderId="7" xfId="0" applyFont="1" applyFill="1" applyBorder="1" applyAlignment="1" applyProtection="1">
      <alignment horizontal="center" shrinkToFit="1"/>
      <protection locked="0"/>
    </xf>
    <xf numFmtId="0" fontId="4" fillId="0" borderId="1" xfId="0" applyFont="1" applyFill="1" applyBorder="1"/>
    <xf numFmtId="0" fontId="4" fillId="0" borderId="4" xfId="0" applyFont="1" applyFill="1" applyBorder="1"/>
    <xf numFmtId="1" fontId="4" fillId="0" borderId="4" xfId="0" applyNumberFormat="1" applyFont="1" applyFill="1" applyBorder="1"/>
    <xf numFmtId="1" fontId="4" fillId="0" borderId="7" xfId="0" applyNumberFormat="1" applyFont="1" applyBorder="1"/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9" xfId="1" applyFont="1" applyFill="1" applyBorder="1" applyAlignment="1" applyProtection="1">
      <alignment horizontal="left" shrinkToFit="1"/>
      <protection locked="0"/>
    </xf>
    <xf numFmtId="1" fontId="4" fillId="0" borderId="4" xfId="0" applyNumberFormat="1" applyFont="1" applyBorder="1" applyAlignment="1">
      <alignment horizontal="left"/>
    </xf>
    <xf numFmtId="1" fontId="4" fillId="0" borderId="9" xfId="1" applyNumberFormat="1" applyFont="1" applyFill="1" applyBorder="1" applyAlignment="1" applyProtection="1">
      <alignment horizontal="left" shrinkToFit="1"/>
      <protection locked="0"/>
    </xf>
    <xf numFmtId="0" fontId="4" fillId="0" borderId="9" xfId="0" applyFont="1" applyFill="1" applyBorder="1" applyAlignment="1" applyProtection="1">
      <alignment horizontal="right" shrinkToFit="1"/>
    </xf>
    <xf numFmtId="164" fontId="4" fillId="0" borderId="9" xfId="0" applyNumberFormat="1" applyFont="1" applyFill="1" applyBorder="1" applyAlignment="1" applyProtection="1">
      <alignment horizontal="right" shrinkToFit="1"/>
    </xf>
    <xf numFmtId="1" fontId="4" fillId="0" borderId="9" xfId="0" applyNumberFormat="1" applyFont="1" applyFill="1" applyBorder="1" applyAlignment="1" applyProtection="1">
      <alignment horizontal="right" shrinkToFit="1"/>
    </xf>
    <xf numFmtId="1" fontId="4" fillId="0" borderId="2" xfId="0" applyNumberFormat="1" applyFont="1" applyBorder="1"/>
    <xf numFmtId="1" fontId="4" fillId="0" borderId="5" xfId="0" applyNumberFormat="1" applyFont="1" applyBorder="1"/>
    <xf numFmtId="0" fontId="6" fillId="0" borderId="0" xfId="0" applyFont="1" applyFill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164" fontId="4" fillId="0" borderId="4" xfId="0" applyNumberFormat="1" applyFont="1" applyFill="1" applyBorder="1"/>
    <xf numFmtId="0" fontId="12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7" fillId="0" borderId="0" xfId="1" applyFont="1" applyFill="1" applyBorder="1" applyAlignment="1" applyProtection="1">
      <alignment horizontal="center" shrinkToFit="1"/>
      <protection locked="0"/>
    </xf>
    <xf numFmtId="1" fontId="4" fillId="0" borderId="0" xfId="0" applyNumberFormat="1" applyFont="1" applyFill="1" applyBorder="1" applyAlignment="1" applyProtection="1">
      <alignment horizontal="center" shrinkToFit="1"/>
      <protection locked="0"/>
    </xf>
    <xf numFmtId="0" fontId="3" fillId="0" borderId="0" xfId="1" applyFill="1" applyBorder="1" applyAlignment="1" applyProtection="1">
      <alignment horizontal="center" shrinkToFit="1"/>
      <protection locked="0"/>
    </xf>
    <xf numFmtId="0" fontId="4" fillId="0" borderId="0" xfId="0" applyFont="1" applyFill="1" applyBorder="1" applyAlignment="1" applyProtection="1">
      <alignment horizontal="center" shrinkToFit="1"/>
      <protection locked="0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3" fillId="2" borderId="0" xfId="0" applyFont="1" applyFill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1" fontId="9" fillId="0" borderId="0" xfId="0" applyNumberFormat="1" applyFont="1" applyFill="1" applyBorder="1" applyAlignment="1" applyProtection="1">
      <alignment horizontal="center" shrinkToFit="1"/>
      <protection locked="0"/>
    </xf>
    <xf numFmtId="0" fontId="10" fillId="0" borderId="0" xfId="1" applyFont="1" applyFill="1" applyBorder="1" applyAlignment="1" applyProtection="1">
      <alignment horizontal="center" shrinkToFit="1"/>
      <protection locked="0"/>
    </xf>
    <xf numFmtId="0" fontId="9" fillId="0" borderId="0" xfId="0" applyFont="1" applyFill="1" applyBorder="1" applyAlignment="1" applyProtection="1">
      <alignment horizontal="center" shrinkToFit="1"/>
      <protection locked="0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Dumbbell%20Shrugs" TargetMode="External"/><Relationship Id="rId18" Type="http://schemas.openxmlformats.org/officeDocument/2006/relationships/hyperlink" Target="http://www.xlathlete.com/view_exercise.jsp?sport=sport&amp;exercise_name=Pull%20Up" TargetMode="External"/><Relationship Id="rId26" Type="http://schemas.openxmlformats.org/officeDocument/2006/relationships/hyperlink" Target="http://www.xlathlete.com/view_exercise.jsp?sport=sport&amp;exercise_name=Dips" TargetMode="External"/><Relationship Id="rId39" Type="http://schemas.openxmlformats.org/officeDocument/2006/relationships/hyperlink" Target="http://www.xlathlete.com/view_exercise.jsp?sport=sport&amp;exercise_name=EZ%20Bar%20Curl" TargetMode="External"/><Relationship Id="rId21" Type="http://schemas.openxmlformats.org/officeDocument/2006/relationships/hyperlink" Target="http://www.xlathlete.com/view_exercise.jsp?sport=sport&amp;exercise_name=Squat%20Lat%20Row" TargetMode="External"/><Relationship Id="rId34" Type="http://schemas.openxmlformats.org/officeDocument/2006/relationships/hyperlink" Target="http://www.xlathlete.com/view_exercise.jsp?sport=Pronate%20Supinate%20Throat%20Press" TargetMode="External"/><Relationship Id="rId42" Type="http://schemas.openxmlformats.org/officeDocument/2006/relationships/hyperlink" Target="http://www.xlathlete.com/view_exercise.jsp?sport=sport&amp;exercise_name=Zottman%20Curls" TargetMode="External"/><Relationship Id="rId47" Type="http://schemas.openxmlformats.org/officeDocument/2006/relationships/hyperlink" Target="http://xlathlete.com/" TargetMode="External"/><Relationship Id="rId50" Type="http://schemas.openxmlformats.org/officeDocument/2006/relationships/hyperlink" Target="http://xlathlete.com/" TargetMode="External"/><Relationship Id="rId55" Type="http://schemas.openxmlformats.org/officeDocument/2006/relationships/hyperlink" Target="http://www.xlathlete.com/" TargetMode="External"/><Relationship Id="rId7" Type="http://schemas.openxmlformats.org/officeDocument/2006/relationships/hyperlink" Target="http://www.xlathlete.com/view_exercise.jsp?sport=sport&amp;exercise_name=Dumbbell%20Incline%20Fly" TargetMode="External"/><Relationship Id="rId12" Type="http://schemas.openxmlformats.org/officeDocument/2006/relationships/hyperlink" Target="http://www.xlathlete.com/view_exercise.jsp?sport=sport&amp;exercise_name=Arnold%20Press" TargetMode="External"/><Relationship Id="rId17" Type="http://schemas.openxmlformats.org/officeDocument/2006/relationships/hyperlink" Target="http://www.xlathlete.com/view_exercise.jsp?sport=sport&amp;exercise_name=Barbell%20Bent%20Over%20Row" TargetMode="External"/><Relationship Id="rId25" Type="http://schemas.openxmlformats.org/officeDocument/2006/relationships/hyperlink" Target="http://www.xlathlete.com/view_exercise.jsp?sport=sport&amp;exercise_name=Close%20Grip%20Bench%20Press" TargetMode="External"/><Relationship Id="rId33" Type="http://schemas.openxmlformats.org/officeDocument/2006/relationships/hyperlink" Target="http://www.xlathlete.com/view_exercise.jsp?sport=Floor%20Tricep%20Dumbbell%20Extension" TargetMode="External"/><Relationship Id="rId38" Type="http://schemas.openxmlformats.org/officeDocument/2006/relationships/hyperlink" Target="http://www.xlathlete.com/view_exercise.jsp?sport=sport&amp;exercise_name=Straight%20Bar%20Curl" TargetMode="External"/><Relationship Id="rId46" Type="http://schemas.openxmlformats.org/officeDocument/2006/relationships/hyperlink" Target="http://xlathlete.com/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http://www.xlathlete.com/view_exercise.jsp?sport=sport&amp;exercise_name=Bench%20Press" TargetMode="External"/><Relationship Id="rId16" Type="http://schemas.openxmlformats.org/officeDocument/2006/relationships/hyperlink" Target="http://www.xlathlete.com/view_exercise.jsp?sport=sport&amp;exercise_name=Dumbbell%20Bent%20Over%20Row" TargetMode="External"/><Relationship Id="rId20" Type="http://schemas.openxmlformats.org/officeDocument/2006/relationships/hyperlink" Target="http://www.xlathlete.com/view_exercise.jsp?sport=sport&amp;exercise_name=Dynamic%20Supine%20Lat%20Pull%20Down" TargetMode="External"/><Relationship Id="rId29" Type="http://schemas.openxmlformats.org/officeDocument/2006/relationships/hyperlink" Target="http://www.xlathlete.com/view_exercise.jsp?sport=Tricep%20Push%20Down" TargetMode="External"/><Relationship Id="rId41" Type="http://schemas.openxmlformats.org/officeDocument/2006/relationships/hyperlink" Target="http://www.xlathlete.com/view_exercise.jsp?sport=sport&amp;exercise_name=Alternating%20Dumbbell%20Curl" TargetMode="External"/><Relationship Id="rId54" Type="http://schemas.openxmlformats.org/officeDocument/2006/relationships/hyperlink" Target="http://www.xlathlete.com/" TargetMode="External"/><Relationship Id="rId1" Type="http://schemas.openxmlformats.org/officeDocument/2006/relationships/hyperlink" Target="http://www.xlathlete.com/view_exercise.jsp?sport=sport&amp;exercise_name=Bench%20Press" TargetMode="External"/><Relationship Id="rId6" Type="http://schemas.openxmlformats.org/officeDocument/2006/relationships/hyperlink" Target="http://www.xlathlete.com/view_exercise.jsp?sport=sport&amp;exercise_name=Dumbbell%20Bench%20Fly" TargetMode="External"/><Relationship Id="rId11" Type="http://schemas.openxmlformats.org/officeDocument/2006/relationships/hyperlink" Target="http://www.xlathlete.com/view_exercise.jsp?sport=sport&amp;exercise_name=Overhead%20Lateral%20Raise" TargetMode="External"/><Relationship Id="rId24" Type="http://schemas.openxmlformats.org/officeDocument/2006/relationships/hyperlink" Target="http://www.xlathlete.com/view_exercise.jsp?sport=sport&amp;exercise_name=Lat%20Pull%20Chin%20Grip" TargetMode="External"/><Relationship Id="rId32" Type="http://schemas.openxmlformats.org/officeDocument/2006/relationships/hyperlink" Target="http://www.xlathlete.com/view_exercise.jsp?sport=Supinate%20Pronate%20Tricep%20Extension" TargetMode="External"/><Relationship Id="rId37" Type="http://schemas.openxmlformats.org/officeDocument/2006/relationships/hyperlink" Target="http://www.xlathlete.com/view_exercise.jsp?sport=sport&amp;exercise_name=One%20Arm%20Tricep%20Push%20Down" TargetMode="External"/><Relationship Id="rId40" Type="http://schemas.openxmlformats.org/officeDocument/2006/relationships/hyperlink" Target="http://www.xlathlete.com/view_exercise.jsp?sport=sport&amp;exercise_name=Reverse%20Curl" TargetMode="External"/><Relationship Id="rId45" Type="http://schemas.openxmlformats.org/officeDocument/2006/relationships/hyperlink" Target="http://www.xlathlete.com/view_exercise.jsp?sport=sport&amp;exercise_name=JM%20Dumbbell%20Press" TargetMode="External"/><Relationship Id="rId53" Type="http://schemas.openxmlformats.org/officeDocument/2006/relationships/hyperlink" Target="http://www.xlathlete.com/" TargetMode="External"/><Relationship Id="rId58" Type="http://schemas.openxmlformats.org/officeDocument/2006/relationships/hyperlink" Target="http://www.xlathlete.com/" TargetMode="External"/><Relationship Id="rId5" Type="http://schemas.openxmlformats.org/officeDocument/2006/relationships/hyperlink" Target="http://www.xlathlete.com/view_exercise.jsp?sport=sport&amp;exercise_name=Dumbbell%20Incline%20Press" TargetMode="External"/><Relationship Id="rId15" Type="http://schemas.openxmlformats.org/officeDocument/2006/relationships/hyperlink" Target="http://www.xlathlete.com/view_exercise.jsp?sport=sport&amp;exercise_name=Lat%20Pulldown" TargetMode="External"/><Relationship Id="rId23" Type="http://schemas.openxmlformats.org/officeDocument/2006/relationships/hyperlink" Target="http://www.xlathlete.com/view_exercise.jsp?sport=sport&amp;exercise_name=One%20Arm%20Side%20Lat%20Pull%20Down" TargetMode="External"/><Relationship Id="rId28" Type="http://schemas.openxmlformats.org/officeDocument/2006/relationships/hyperlink" Target="http://www.xlathlete.com/view_exercise.jsp?sport=EZ%20Tricep%20Extension" TargetMode="External"/><Relationship Id="rId36" Type="http://schemas.openxmlformats.org/officeDocument/2006/relationships/hyperlink" Target="http://www.xlathlete.com/view_exercise.jsp?sport=sport&amp;exercise_name=One%20Arm%20reverse%20Grip%20Tricep%20Push%20Down" TargetMode="External"/><Relationship Id="rId49" Type="http://schemas.openxmlformats.org/officeDocument/2006/relationships/hyperlink" Target="http://xlathlete.com/" TargetMode="External"/><Relationship Id="rId57" Type="http://schemas.openxmlformats.org/officeDocument/2006/relationships/hyperlink" Target="http://www.xlathlete.com/" TargetMode="External"/><Relationship Id="rId10" Type="http://schemas.openxmlformats.org/officeDocument/2006/relationships/hyperlink" Target="http://www.xlathlete.com/view_exercise.jsp?sport=sport&amp;exercise_name=Rear%20Deltoid" TargetMode="External"/><Relationship Id="rId19" Type="http://schemas.openxmlformats.org/officeDocument/2006/relationships/hyperlink" Target="http://www.xlathlete.com/view_exercise.jsp?sport=sport&amp;exercise_name=Supine%20Lat%20Pull%20Down" TargetMode="External"/><Relationship Id="rId31" Type="http://schemas.openxmlformats.org/officeDocument/2006/relationships/hyperlink" Target="http://www.xlathlete.com/view_exercise.jsp?sport=Dummbell%20Tricep%20Extension%20Adaptability" TargetMode="External"/><Relationship Id="rId44" Type="http://schemas.openxmlformats.org/officeDocument/2006/relationships/hyperlink" Target="http://www.xlathlete.com/view_exercise.jsp?sport=sport&amp;exercise_name=Incline%20Hammer%20Curl" TargetMode="External"/><Relationship Id="rId52" Type="http://schemas.openxmlformats.org/officeDocument/2006/relationships/hyperlink" Target="http://www.xlathlete.com/" TargetMode="External"/><Relationship Id="rId4" Type="http://schemas.openxmlformats.org/officeDocument/2006/relationships/hyperlink" Target="http://www.xlathlete.com/view_exercise.jsp?sport=sport&amp;exercise_name=Dumbbell%20Bench%20Press" TargetMode="External"/><Relationship Id="rId9" Type="http://schemas.openxmlformats.org/officeDocument/2006/relationships/hyperlink" Target="http://www.xlathlete.com/view_exercise.jsp?sport=sport&amp;exercise_name=Side%20Delt%20Dumbbell%20Lateral%20Raises" TargetMode="External"/><Relationship Id="rId14" Type="http://schemas.openxmlformats.org/officeDocument/2006/relationships/hyperlink" Target="http://www.xlathlete.com/view_exercise.jsp?sport=sport&amp;exercise_name=Shoulder%20Shrugs" TargetMode="External"/><Relationship Id="rId22" Type="http://schemas.openxmlformats.org/officeDocument/2006/relationships/hyperlink" Target="http://www.xlathlete.com/view_exercise.jsp?sport=sport&amp;exercise_name=One%20Arm%20Lat%20Pull%20Down" TargetMode="External"/><Relationship Id="rId27" Type="http://schemas.openxmlformats.org/officeDocument/2006/relationships/hyperlink" Target="http://www.xlathlete.com/view_exercise.jsp?sport=EZ%20Throat%20Press" TargetMode="External"/><Relationship Id="rId30" Type="http://schemas.openxmlformats.org/officeDocument/2006/relationships/hyperlink" Target="http://www.xlathlete.com/view_exercise.jsp?sport=Reverse%20Grip%20Tricep%20Push%20Down%20Adaptability" TargetMode="External"/><Relationship Id="rId35" Type="http://schemas.openxmlformats.org/officeDocument/2006/relationships/hyperlink" Target="http://www.xlathlete.com/view_exercise.jsp?sport=sport&amp;exercise_name=Chin%20Up" TargetMode="External"/><Relationship Id="rId43" Type="http://schemas.openxmlformats.org/officeDocument/2006/relationships/hyperlink" Target="http://www.xlathlete.com/view_exercise.jsp?sport=sport&amp;exercise_name=Dumbbell%20Curl%20to%20Press" TargetMode="External"/><Relationship Id="rId48" Type="http://schemas.openxmlformats.org/officeDocument/2006/relationships/hyperlink" Target="http://xlathlete.com/" TargetMode="External"/><Relationship Id="rId56" Type="http://schemas.openxmlformats.org/officeDocument/2006/relationships/hyperlink" Target="http://www.xlathlete.com/" TargetMode="External"/><Relationship Id="rId8" Type="http://schemas.openxmlformats.org/officeDocument/2006/relationships/hyperlink" Target="http://www.xlathlete.com/view_exercise.jsp?sport=sport&amp;exercise_name=Push%20Up" TargetMode="External"/><Relationship Id="rId51" Type="http://schemas.openxmlformats.org/officeDocument/2006/relationships/hyperlink" Target="http://xlathlete.com/" TargetMode="External"/><Relationship Id="rId3" Type="http://schemas.openxmlformats.org/officeDocument/2006/relationships/hyperlink" Target="http://www.xlathlete.com/view_exercise.jsp?sport=sport&amp;exercise_name=Incline%20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1"/>
  <sheetViews>
    <sheetView tabSelected="1" view="pageLayout" zoomScaleNormal="100" workbookViewId="0">
      <selection activeCell="O3" sqref="O3:O6"/>
    </sheetView>
  </sheetViews>
  <sheetFormatPr defaultRowHeight="15"/>
  <cols>
    <col min="1" max="1" width="5.85546875" customWidth="1"/>
    <col min="2" max="2" width="1.42578125" customWidth="1"/>
    <col min="3" max="3" width="4.85546875" customWidth="1"/>
    <col min="4" max="4" width="11.42578125" bestFit="1" customWidth="1"/>
    <col min="5" max="5" width="1.28515625" customWidth="1"/>
    <col min="6" max="6" width="6.140625" customWidth="1"/>
    <col min="7" max="7" width="1.85546875" customWidth="1"/>
    <col min="8" max="8" width="6.7109375" customWidth="1"/>
    <col min="9" max="9" width="11.42578125" bestFit="1" customWidth="1"/>
    <col min="10" max="10" width="1.42578125" customWidth="1"/>
    <col min="11" max="11" width="4.7109375" customWidth="1"/>
    <col min="12" max="12" width="1.5703125" customWidth="1"/>
    <col min="13" max="13" width="5.42578125" customWidth="1"/>
    <col min="14" max="14" width="11.42578125" bestFit="1" customWidth="1"/>
  </cols>
  <sheetData>
    <row r="1" spans="1:15" ht="33">
      <c r="A1" s="37" t="s">
        <v>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18" customHeight="1">
      <c r="A2" s="46" t="s">
        <v>77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16.5" customHeight="1">
      <c r="A3" s="46" t="s">
        <v>73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36"/>
    </row>
    <row r="4" spans="1:15" ht="16.5" customHeight="1">
      <c r="A4" s="46" t="s">
        <v>74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36"/>
    </row>
    <row r="5" spans="1:15" ht="16.5" customHeight="1">
      <c r="A5" s="46" t="s">
        <v>76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36"/>
    </row>
    <row r="6" spans="1:15" ht="22.5" customHeight="1">
      <c r="A6" s="49" t="s">
        <v>66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5" ht="20.25">
      <c r="A7" s="50">
        <v>300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5" ht="15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5" ht="15.75">
      <c r="A9" s="48" t="s">
        <v>66</v>
      </c>
      <c r="B9" s="48"/>
      <c r="C9" s="48"/>
      <c r="D9" s="48"/>
      <c r="E9" s="1"/>
      <c r="F9" s="48" t="s">
        <v>67</v>
      </c>
      <c r="G9" s="48"/>
      <c r="H9" s="48"/>
      <c r="I9" s="48"/>
      <c r="J9" s="1"/>
      <c r="K9" s="48" t="s">
        <v>68</v>
      </c>
      <c r="L9" s="48"/>
      <c r="M9" s="48"/>
      <c r="N9" s="48"/>
    </row>
    <row r="10" spans="1:15" ht="15.75">
      <c r="A10" s="47">
        <f>A7</f>
        <v>300</v>
      </c>
      <c r="B10" s="47"/>
      <c r="C10" s="47"/>
      <c r="D10" s="47"/>
      <c r="E10" s="1"/>
      <c r="F10" s="47">
        <f>A7*0.8</f>
        <v>240</v>
      </c>
      <c r="G10" s="47"/>
      <c r="H10" s="47"/>
      <c r="I10" s="47"/>
      <c r="J10" s="1"/>
      <c r="K10" s="47">
        <f>A7*0.35</f>
        <v>105</v>
      </c>
      <c r="L10" s="47"/>
      <c r="M10" s="47"/>
      <c r="N10" s="47"/>
    </row>
    <row r="11" spans="1:15" ht="16.5" thickBot="1">
      <c r="A11" s="42" t="s">
        <v>65</v>
      </c>
      <c r="B11" s="42"/>
      <c r="C11" s="42"/>
      <c r="D11" s="42"/>
      <c r="E11" s="2"/>
      <c r="F11" s="42" t="s">
        <v>65</v>
      </c>
      <c r="G11" s="42"/>
      <c r="H11" s="42"/>
      <c r="I11" s="42"/>
      <c r="J11" s="2"/>
      <c r="K11" s="43" t="s">
        <v>65</v>
      </c>
      <c r="L11" s="43"/>
      <c r="M11" s="43"/>
      <c r="N11" s="43"/>
    </row>
    <row r="12" spans="1:15" ht="15.75">
      <c r="A12" s="22">
        <f>A10*1</f>
        <v>300</v>
      </c>
      <c r="B12" s="6" t="s">
        <v>51</v>
      </c>
      <c r="C12" s="7">
        <f>A10*0.95</f>
        <v>285</v>
      </c>
      <c r="D12" s="8" t="s">
        <v>52</v>
      </c>
      <c r="E12" s="1"/>
      <c r="F12" s="22">
        <f>F10*1</f>
        <v>240</v>
      </c>
      <c r="G12" s="6" t="s">
        <v>51</v>
      </c>
      <c r="H12" s="7">
        <f>F10*0.95</f>
        <v>228</v>
      </c>
      <c r="I12" s="8" t="s">
        <v>52</v>
      </c>
      <c r="J12" s="1"/>
      <c r="K12" s="22">
        <f>K10*1</f>
        <v>105</v>
      </c>
      <c r="L12" s="6" t="s">
        <v>51</v>
      </c>
      <c r="M12" s="30">
        <f>K10*0.95</f>
        <v>99.75</v>
      </c>
      <c r="N12" s="8" t="s">
        <v>52</v>
      </c>
    </row>
    <row r="13" spans="1:15" ht="15.75">
      <c r="A13" s="23">
        <f>A10*0.95</f>
        <v>285</v>
      </c>
      <c r="B13" s="9" t="s">
        <v>51</v>
      </c>
      <c r="C13" s="10">
        <f>A10*0.925</f>
        <v>277.5</v>
      </c>
      <c r="D13" s="11" t="s">
        <v>54</v>
      </c>
      <c r="E13" s="1"/>
      <c r="F13" s="23">
        <f>F10*0.95</f>
        <v>228</v>
      </c>
      <c r="G13" s="9" t="s">
        <v>51</v>
      </c>
      <c r="H13" s="10">
        <f>F10*0.925</f>
        <v>222</v>
      </c>
      <c r="I13" s="11" t="s">
        <v>54</v>
      </c>
      <c r="J13" s="1"/>
      <c r="K13" s="25">
        <f>K10*0.95</f>
        <v>99.75</v>
      </c>
      <c r="L13" s="9" t="s">
        <v>51</v>
      </c>
      <c r="M13" s="31">
        <f>K10*0.925</f>
        <v>97.125</v>
      </c>
      <c r="N13" s="11" t="s">
        <v>54</v>
      </c>
    </row>
    <row r="14" spans="1:15" ht="15.75">
      <c r="A14" s="23">
        <f>A10*0.925</f>
        <v>277.5</v>
      </c>
      <c r="B14" s="9" t="s">
        <v>51</v>
      </c>
      <c r="C14" s="10">
        <f>A10*0.875</f>
        <v>262.5</v>
      </c>
      <c r="D14" s="11" t="s">
        <v>53</v>
      </c>
      <c r="E14" s="1"/>
      <c r="F14" s="23">
        <f>F10*0.925</f>
        <v>222</v>
      </c>
      <c r="G14" s="9" t="s">
        <v>51</v>
      </c>
      <c r="H14" s="10">
        <f>F10*0.875</f>
        <v>210</v>
      </c>
      <c r="I14" s="11" t="s">
        <v>53</v>
      </c>
      <c r="J14" s="1"/>
      <c r="K14" s="25">
        <f>K10*0.925</f>
        <v>97.125</v>
      </c>
      <c r="L14" s="9" t="s">
        <v>51</v>
      </c>
      <c r="M14" s="31">
        <f>K10*0.875</f>
        <v>91.875</v>
      </c>
      <c r="N14" s="11" t="s">
        <v>53</v>
      </c>
    </row>
    <row r="15" spans="1:15" ht="15.75">
      <c r="A15" s="23">
        <f>A10*0.875</f>
        <v>262.5</v>
      </c>
      <c r="B15" s="9" t="s">
        <v>51</v>
      </c>
      <c r="C15" s="10">
        <f>A10*0.85</f>
        <v>255</v>
      </c>
      <c r="D15" s="11" t="s">
        <v>60</v>
      </c>
      <c r="E15" s="1"/>
      <c r="F15" s="23">
        <f>F10*0.875</f>
        <v>210</v>
      </c>
      <c r="G15" s="9" t="s">
        <v>51</v>
      </c>
      <c r="H15" s="10">
        <f>F10*0.85</f>
        <v>204</v>
      </c>
      <c r="I15" s="11" t="s">
        <v>60</v>
      </c>
      <c r="J15" s="1"/>
      <c r="K15" s="25">
        <f>K10*0.875</f>
        <v>91.875</v>
      </c>
      <c r="L15" s="9" t="s">
        <v>51</v>
      </c>
      <c r="M15" s="31">
        <f>K10*0.85</f>
        <v>89.25</v>
      </c>
      <c r="N15" s="11" t="s">
        <v>60</v>
      </c>
    </row>
    <row r="16" spans="1:15" ht="15.75">
      <c r="A16" s="23">
        <f>A10*0.85</f>
        <v>255</v>
      </c>
      <c r="B16" s="9" t="s">
        <v>51</v>
      </c>
      <c r="C16" s="10">
        <f>A10*0.8</f>
        <v>240</v>
      </c>
      <c r="D16" s="11" t="s">
        <v>61</v>
      </c>
      <c r="E16" s="1"/>
      <c r="F16" s="23">
        <f>F10*0.85</f>
        <v>204</v>
      </c>
      <c r="G16" s="9" t="s">
        <v>51</v>
      </c>
      <c r="H16" s="10">
        <f>F10*0.8</f>
        <v>192</v>
      </c>
      <c r="I16" s="11" t="s">
        <v>61</v>
      </c>
      <c r="J16" s="1"/>
      <c r="K16" s="25">
        <f>K10*0.85</f>
        <v>89.25</v>
      </c>
      <c r="L16" s="9" t="s">
        <v>51</v>
      </c>
      <c r="M16" s="10">
        <f>K10*0.8</f>
        <v>84</v>
      </c>
      <c r="N16" s="11" t="s">
        <v>61</v>
      </c>
    </row>
    <row r="17" spans="1:14" ht="15.75">
      <c r="A17" s="23">
        <f>A10*0.8</f>
        <v>240</v>
      </c>
      <c r="B17" s="9" t="s">
        <v>51</v>
      </c>
      <c r="C17" s="10">
        <f>A10*0.75</f>
        <v>225</v>
      </c>
      <c r="D17" s="11" t="s">
        <v>62</v>
      </c>
      <c r="E17" s="1"/>
      <c r="F17" s="23">
        <f>F10*0.8</f>
        <v>192</v>
      </c>
      <c r="G17" s="9" t="s">
        <v>51</v>
      </c>
      <c r="H17" s="10">
        <f>F10*0.75</f>
        <v>180</v>
      </c>
      <c r="I17" s="11" t="s">
        <v>62</v>
      </c>
      <c r="J17" s="1"/>
      <c r="K17" s="23">
        <f>K10*0.8</f>
        <v>84</v>
      </c>
      <c r="L17" s="9" t="s">
        <v>51</v>
      </c>
      <c r="M17" s="31">
        <f>K10*0.75</f>
        <v>78.75</v>
      </c>
      <c r="N17" s="11" t="s">
        <v>62</v>
      </c>
    </row>
    <row r="18" spans="1:14" ht="15.75">
      <c r="A18" s="23">
        <f>A10*0.75</f>
        <v>225</v>
      </c>
      <c r="B18" s="9" t="s">
        <v>51</v>
      </c>
      <c r="C18" s="10">
        <f>A10*0.675</f>
        <v>202.5</v>
      </c>
      <c r="D18" s="11" t="s">
        <v>63</v>
      </c>
      <c r="E18" s="1"/>
      <c r="F18" s="23">
        <f>F10*0.75</f>
        <v>180</v>
      </c>
      <c r="G18" s="9" t="s">
        <v>51</v>
      </c>
      <c r="H18" s="10">
        <f>F10*0.675</f>
        <v>162</v>
      </c>
      <c r="I18" s="11" t="s">
        <v>63</v>
      </c>
      <c r="J18" s="1"/>
      <c r="K18" s="25">
        <f>K10*0.75</f>
        <v>78.75</v>
      </c>
      <c r="L18" s="9" t="s">
        <v>51</v>
      </c>
      <c r="M18" s="31">
        <f>K10*0.675</f>
        <v>70.875</v>
      </c>
      <c r="N18" s="11" t="s">
        <v>63</v>
      </c>
    </row>
    <row r="19" spans="1:14" ht="16.5" thickBot="1">
      <c r="A19" s="24">
        <f>A10*0.675</f>
        <v>202.5</v>
      </c>
      <c r="B19" s="12" t="s">
        <v>51</v>
      </c>
      <c r="C19" s="13">
        <f>A10*0.565</f>
        <v>169.49999999999997</v>
      </c>
      <c r="D19" s="14" t="s">
        <v>64</v>
      </c>
      <c r="E19" s="1"/>
      <c r="F19" s="24">
        <f>F10*0.675</f>
        <v>162</v>
      </c>
      <c r="G19" s="12" t="s">
        <v>51</v>
      </c>
      <c r="H19" s="21">
        <f>F10*0.565</f>
        <v>135.6</v>
      </c>
      <c r="I19" s="14" t="s">
        <v>64</v>
      </c>
      <c r="J19" s="1"/>
      <c r="K19" s="26">
        <f>K10*0.675</f>
        <v>70.875</v>
      </c>
      <c r="L19" s="12" t="s">
        <v>51</v>
      </c>
      <c r="M19" s="21">
        <f>K10*0.565</f>
        <v>59.324999999999996</v>
      </c>
      <c r="N19" s="14" t="s">
        <v>64</v>
      </c>
    </row>
    <row r="21" spans="1:14" ht="15.75">
      <c r="A21" s="48" t="s">
        <v>69</v>
      </c>
      <c r="B21" s="48"/>
      <c r="C21" s="48"/>
      <c r="D21" s="48"/>
      <c r="F21" s="48" t="s">
        <v>0</v>
      </c>
      <c r="G21" s="48"/>
      <c r="H21" s="48"/>
      <c r="I21" s="48"/>
      <c r="K21" s="48" t="s">
        <v>1</v>
      </c>
      <c r="L21" s="48"/>
      <c r="M21" s="48"/>
      <c r="N21" s="48"/>
    </row>
    <row r="22" spans="1:14" ht="15.75">
      <c r="A22" s="47">
        <f>A7*0.3</f>
        <v>90</v>
      </c>
      <c r="B22" s="47"/>
      <c r="C22" s="47"/>
      <c r="D22" s="47"/>
      <c r="F22" s="47">
        <f>A7*0.25</f>
        <v>75</v>
      </c>
      <c r="G22" s="47"/>
      <c r="H22" s="47"/>
      <c r="I22" s="47"/>
      <c r="J22" s="5"/>
      <c r="K22" s="47">
        <f>A7*0.175</f>
        <v>52.5</v>
      </c>
      <c r="L22" s="47"/>
      <c r="M22" s="47"/>
      <c r="N22" s="47"/>
    </row>
    <row r="23" spans="1:14" ht="16.5" thickBot="1">
      <c r="A23" s="51" t="s">
        <v>65</v>
      </c>
      <c r="B23" s="51"/>
      <c r="C23" s="51"/>
      <c r="D23" s="51"/>
      <c r="F23" s="51" t="s">
        <v>65</v>
      </c>
      <c r="G23" s="51"/>
      <c r="H23" s="51"/>
      <c r="I23" s="51"/>
      <c r="K23" s="51" t="s">
        <v>65</v>
      </c>
      <c r="L23" s="51"/>
      <c r="M23" s="51"/>
      <c r="N23" s="51"/>
    </row>
    <row r="24" spans="1:14" ht="15.75">
      <c r="A24" s="18">
        <f>A22*1</f>
        <v>90</v>
      </c>
      <c r="B24" s="15" t="s">
        <v>51</v>
      </c>
      <c r="C24" s="7">
        <f>A22*0.95</f>
        <v>85.5</v>
      </c>
      <c r="D24" s="8" t="s">
        <v>52</v>
      </c>
      <c r="E24" s="4"/>
      <c r="F24" s="18">
        <f>F22*1</f>
        <v>75</v>
      </c>
      <c r="G24" s="15" t="s">
        <v>51</v>
      </c>
      <c r="H24" s="30">
        <f>F22*0.95</f>
        <v>71.25</v>
      </c>
      <c r="I24" s="8" t="s">
        <v>52</v>
      </c>
      <c r="J24" s="4"/>
      <c r="K24" s="18">
        <f>K22*1</f>
        <v>52.5</v>
      </c>
      <c r="L24" s="15" t="s">
        <v>51</v>
      </c>
      <c r="M24" s="30">
        <f>K22*0.95</f>
        <v>49.875</v>
      </c>
      <c r="N24" s="8" t="s">
        <v>52</v>
      </c>
    </row>
    <row r="25" spans="1:14" ht="15.75">
      <c r="A25" s="19">
        <f>A22*0.95</f>
        <v>85.5</v>
      </c>
      <c r="B25" s="16" t="s">
        <v>51</v>
      </c>
      <c r="C25" s="10">
        <f>A22*0.925</f>
        <v>83.25</v>
      </c>
      <c r="D25" s="11" t="s">
        <v>54</v>
      </c>
      <c r="E25" s="4"/>
      <c r="F25" s="20">
        <f>F22*0.95</f>
        <v>71.25</v>
      </c>
      <c r="G25" s="16" t="s">
        <v>51</v>
      </c>
      <c r="H25" s="31">
        <f>F22*0.925</f>
        <v>69.375</v>
      </c>
      <c r="I25" s="11" t="s">
        <v>54</v>
      </c>
      <c r="J25" s="4"/>
      <c r="K25" s="19">
        <f>K22*0.95</f>
        <v>49.875</v>
      </c>
      <c r="L25" s="16" t="s">
        <v>51</v>
      </c>
      <c r="M25" s="31">
        <f>K22*0.925</f>
        <v>48.5625</v>
      </c>
      <c r="N25" s="11" t="s">
        <v>54</v>
      </c>
    </row>
    <row r="26" spans="1:14" ht="15.75">
      <c r="A26" s="20">
        <f>A22*0.925</f>
        <v>83.25</v>
      </c>
      <c r="B26" s="16" t="s">
        <v>51</v>
      </c>
      <c r="C26" s="10">
        <f>A22*0.875</f>
        <v>78.75</v>
      </c>
      <c r="D26" s="11" t="s">
        <v>53</v>
      </c>
      <c r="E26" s="4"/>
      <c r="F26" s="20">
        <f>F22*0.925</f>
        <v>69.375</v>
      </c>
      <c r="G26" s="16" t="s">
        <v>51</v>
      </c>
      <c r="H26" s="31">
        <f>F22*0.875</f>
        <v>65.625</v>
      </c>
      <c r="I26" s="11" t="s">
        <v>53</v>
      </c>
      <c r="J26" s="4"/>
      <c r="K26" s="19">
        <f>K22*0.925</f>
        <v>48.5625</v>
      </c>
      <c r="L26" s="16" t="s">
        <v>51</v>
      </c>
      <c r="M26" s="31">
        <f>K22*0.875</f>
        <v>45.9375</v>
      </c>
      <c r="N26" s="11" t="s">
        <v>53</v>
      </c>
    </row>
    <row r="27" spans="1:14" ht="15.75">
      <c r="A27" s="20">
        <f>A22*0.875</f>
        <v>78.75</v>
      </c>
      <c r="B27" s="16" t="s">
        <v>51</v>
      </c>
      <c r="C27" s="10">
        <f>A22*0.85</f>
        <v>76.5</v>
      </c>
      <c r="D27" s="11" t="s">
        <v>55</v>
      </c>
      <c r="E27" s="4"/>
      <c r="F27" s="20">
        <f>F22*0.875</f>
        <v>65.625</v>
      </c>
      <c r="G27" s="16" t="s">
        <v>51</v>
      </c>
      <c r="H27" s="31">
        <f>F22*0.85</f>
        <v>63.75</v>
      </c>
      <c r="I27" s="11" t="s">
        <v>55</v>
      </c>
      <c r="J27" s="4"/>
      <c r="K27" s="19">
        <f>K22*0.875</f>
        <v>45.9375</v>
      </c>
      <c r="L27" s="16" t="s">
        <v>51</v>
      </c>
      <c r="M27" s="31">
        <f>K22*0.85</f>
        <v>44.625</v>
      </c>
      <c r="N27" s="11" t="s">
        <v>55</v>
      </c>
    </row>
    <row r="28" spans="1:14" ht="15.75">
      <c r="A28" s="19">
        <f>A22*0.85</f>
        <v>76.5</v>
      </c>
      <c r="B28" s="16" t="s">
        <v>51</v>
      </c>
      <c r="C28" s="10">
        <f>A22*0.8</f>
        <v>72</v>
      </c>
      <c r="D28" s="11" t="s">
        <v>56</v>
      </c>
      <c r="E28" s="4"/>
      <c r="F28" s="20">
        <f>F22*0.85</f>
        <v>63.75</v>
      </c>
      <c r="G28" s="16" t="s">
        <v>51</v>
      </c>
      <c r="H28" s="10">
        <f>F22*0.8</f>
        <v>60</v>
      </c>
      <c r="I28" s="11" t="s">
        <v>56</v>
      </c>
      <c r="J28" s="4"/>
      <c r="K28" s="19">
        <f>K22*0.85</f>
        <v>44.625</v>
      </c>
      <c r="L28" s="16" t="s">
        <v>51</v>
      </c>
      <c r="M28" s="10">
        <f>K22*0.8</f>
        <v>42</v>
      </c>
      <c r="N28" s="11" t="s">
        <v>56</v>
      </c>
    </row>
    <row r="29" spans="1:14" ht="15.75">
      <c r="A29" s="19">
        <f>A22*0.8</f>
        <v>72</v>
      </c>
      <c r="B29" s="16" t="s">
        <v>51</v>
      </c>
      <c r="C29" s="10">
        <f>A22*0.75</f>
        <v>67.5</v>
      </c>
      <c r="D29" s="11" t="s">
        <v>57</v>
      </c>
      <c r="E29" s="4"/>
      <c r="F29" s="19">
        <f>F22*0.8</f>
        <v>60</v>
      </c>
      <c r="G29" s="16" t="s">
        <v>51</v>
      </c>
      <c r="H29" s="31">
        <f>F22*0.75</f>
        <v>56.25</v>
      </c>
      <c r="I29" s="11" t="s">
        <v>57</v>
      </c>
      <c r="J29" s="4"/>
      <c r="K29" s="19">
        <f>K22*0.8</f>
        <v>42</v>
      </c>
      <c r="L29" s="16" t="s">
        <v>51</v>
      </c>
      <c r="M29" s="31">
        <f>K22*0.75</f>
        <v>39.375</v>
      </c>
      <c r="N29" s="11" t="s">
        <v>57</v>
      </c>
    </row>
    <row r="30" spans="1:14" ht="15.75">
      <c r="A30" s="19">
        <f>A22*0.75</f>
        <v>67.5</v>
      </c>
      <c r="B30" s="16" t="s">
        <v>51</v>
      </c>
      <c r="C30" s="10">
        <f>A22*0.675</f>
        <v>60.750000000000007</v>
      </c>
      <c r="D30" s="11" t="s">
        <v>58</v>
      </c>
      <c r="E30" s="4"/>
      <c r="F30" s="20">
        <f>F22*0.75</f>
        <v>56.25</v>
      </c>
      <c r="G30" s="16" t="s">
        <v>51</v>
      </c>
      <c r="H30" s="31">
        <f>F22*0.675</f>
        <v>50.625</v>
      </c>
      <c r="I30" s="11" t="s">
        <v>58</v>
      </c>
      <c r="J30" s="4"/>
      <c r="K30" s="19">
        <f>K22*0.75</f>
        <v>39.375</v>
      </c>
      <c r="L30" s="16" t="s">
        <v>51</v>
      </c>
      <c r="M30" s="31">
        <f>K22*0.675</f>
        <v>35.4375</v>
      </c>
      <c r="N30" s="11" t="s">
        <v>58</v>
      </c>
    </row>
    <row r="31" spans="1:14" ht="16.5" thickBot="1">
      <c r="A31" s="29">
        <f>A22*0.675</f>
        <v>60.750000000000007</v>
      </c>
      <c r="B31" s="17" t="s">
        <v>51</v>
      </c>
      <c r="C31" s="13">
        <f>A22*0.565</f>
        <v>50.849999999999994</v>
      </c>
      <c r="D31" s="14" t="s">
        <v>59</v>
      </c>
      <c r="E31" s="4"/>
      <c r="F31" s="29">
        <f>F22*0.675</f>
        <v>50.625</v>
      </c>
      <c r="G31" s="17" t="s">
        <v>51</v>
      </c>
      <c r="H31" s="21">
        <f>F22*0.565</f>
        <v>42.374999999999993</v>
      </c>
      <c r="I31" s="14" t="s">
        <v>59</v>
      </c>
      <c r="J31" s="4"/>
      <c r="K31" s="29">
        <f>K22*0.675</f>
        <v>35.4375</v>
      </c>
      <c r="L31" s="17" t="s">
        <v>51</v>
      </c>
      <c r="M31" s="21">
        <f>K22*0.565</f>
        <v>29.662499999999998</v>
      </c>
      <c r="N31" s="14" t="s">
        <v>59</v>
      </c>
    </row>
    <row r="33" spans="1:14" ht="15.75">
      <c r="A33" s="52" t="s">
        <v>70</v>
      </c>
      <c r="B33" s="52"/>
      <c r="C33" s="52"/>
      <c r="D33" s="52"/>
      <c r="F33" s="48" t="s">
        <v>2</v>
      </c>
      <c r="G33" s="48"/>
      <c r="H33" s="48"/>
      <c r="I33" s="48"/>
      <c r="K33" s="48" t="s">
        <v>3</v>
      </c>
      <c r="L33" s="48"/>
      <c r="M33" s="48"/>
      <c r="N33" s="48"/>
    </row>
    <row r="34" spans="1:14" ht="15.75">
      <c r="A34" s="47">
        <f>A7</f>
        <v>300</v>
      </c>
      <c r="B34" s="47"/>
      <c r="C34" s="47"/>
      <c r="D34" s="47"/>
      <c r="F34" s="47">
        <f>A7*0.25</f>
        <v>75</v>
      </c>
      <c r="G34" s="47"/>
      <c r="H34" s="47"/>
      <c r="I34" s="47"/>
      <c r="K34" s="47">
        <f>A7*0.125</f>
        <v>37.5</v>
      </c>
      <c r="L34" s="47"/>
      <c r="M34" s="47"/>
      <c r="N34" s="47"/>
    </row>
    <row r="35" spans="1:14" ht="16.5" thickBot="1">
      <c r="A35" s="51" t="s">
        <v>65</v>
      </c>
      <c r="B35" s="51"/>
      <c r="C35" s="51"/>
      <c r="D35" s="51"/>
      <c r="F35" s="51" t="s">
        <v>65</v>
      </c>
      <c r="G35" s="51"/>
      <c r="H35" s="51"/>
      <c r="I35" s="51"/>
      <c r="K35" s="51" t="s">
        <v>65</v>
      </c>
      <c r="L35" s="51"/>
      <c r="M35" s="51"/>
      <c r="N35" s="51"/>
    </row>
    <row r="36" spans="1:14" ht="15.75">
      <c r="A36" s="18">
        <f>A34*1</f>
        <v>300</v>
      </c>
      <c r="B36" s="15" t="s">
        <v>51</v>
      </c>
      <c r="C36" s="7">
        <f>A34*0.95</f>
        <v>285</v>
      </c>
      <c r="D36" s="8" t="s">
        <v>52</v>
      </c>
      <c r="F36" s="18">
        <f>F34*1</f>
        <v>75</v>
      </c>
      <c r="G36" s="15" t="s">
        <v>51</v>
      </c>
      <c r="H36" s="30">
        <f>F34*0.95</f>
        <v>71.25</v>
      </c>
      <c r="I36" s="8" t="s">
        <v>52</v>
      </c>
      <c r="K36" s="18">
        <f>K34*1</f>
        <v>37.5</v>
      </c>
      <c r="L36" s="15" t="s">
        <v>51</v>
      </c>
      <c r="M36" s="30">
        <f>K34*0.95</f>
        <v>35.625</v>
      </c>
      <c r="N36" s="8" t="s">
        <v>52</v>
      </c>
    </row>
    <row r="37" spans="1:14" ht="15.75">
      <c r="A37" s="19">
        <f>A34*0.95</f>
        <v>285</v>
      </c>
      <c r="B37" s="16" t="s">
        <v>51</v>
      </c>
      <c r="C37" s="10">
        <f>A34*0.925</f>
        <v>277.5</v>
      </c>
      <c r="D37" s="11" t="s">
        <v>54</v>
      </c>
      <c r="F37" s="20">
        <f>F34*0.95</f>
        <v>71.25</v>
      </c>
      <c r="G37" s="16" t="s">
        <v>51</v>
      </c>
      <c r="H37" s="31">
        <f>F34*0.925</f>
        <v>69.375</v>
      </c>
      <c r="I37" s="11" t="s">
        <v>54</v>
      </c>
      <c r="K37" s="19">
        <f>K34*0.95</f>
        <v>35.625</v>
      </c>
      <c r="L37" s="16" t="s">
        <v>51</v>
      </c>
      <c r="M37" s="31">
        <f>K34*0.925</f>
        <v>34.6875</v>
      </c>
      <c r="N37" s="11" t="s">
        <v>54</v>
      </c>
    </row>
    <row r="38" spans="1:14" ht="15.75">
      <c r="A38" s="19">
        <f>A34*0.925</f>
        <v>277.5</v>
      </c>
      <c r="B38" s="16" t="s">
        <v>51</v>
      </c>
      <c r="C38" s="10">
        <f>A34*0.875</f>
        <v>262.5</v>
      </c>
      <c r="D38" s="11" t="s">
        <v>53</v>
      </c>
      <c r="F38" s="20">
        <f>F34*0.925</f>
        <v>69.375</v>
      </c>
      <c r="G38" s="16" t="s">
        <v>51</v>
      </c>
      <c r="H38" s="31">
        <f>F34*0.875</f>
        <v>65.625</v>
      </c>
      <c r="I38" s="11" t="s">
        <v>53</v>
      </c>
      <c r="K38" s="19">
        <f>K34*0.925</f>
        <v>34.6875</v>
      </c>
      <c r="L38" s="16" t="s">
        <v>51</v>
      </c>
      <c r="M38" s="31">
        <f>K34*0.875</f>
        <v>32.8125</v>
      </c>
      <c r="N38" s="11" t="s">
        <v>53</v>
      </c>
    </row>
    <row r="39" spans="1:14" ht="15.75">
      <c r="A39" s="19">
        <f>A34*0.875</f>
        <v>262.5</v>
      </c>
      <c r="B39" s="16" t="s">
        <v>51</v>
      </c>
      <c r="C39" s="10">
        <f>A34*0.85</f>
        <v>255</v>
      </c>
      <c r="D39" s="11" t="s">
        <v>55</v>
      </c>
      <c r="F39" s="20">
        <f>F34*0.875</f>
        <v>65.625</v>
      </c>
      <c r="G39" s="16" t="s">
        <v>51</v>
      </c>
      <c r="H39" s="31">
        <f>F34*0.85</f>
        <v>63.75</v>
      </c>
      <c r="I39" s="11" t="s">
        <v>55</v>
      </c>
      <c r="K39" s="19">
        <f>K34*0.875</f>
        <v>32.8125</v>
      </c>
      <c r="L39" s="16" t="s">
        <v>51</v>
      </c>
      <c r="M39" s="31">
        <f>K34*0.85</f>
        <v>31.875</v>
      </c>
      <c r="N39" s="11" t="s">
        <v>55</v>
      </c>
    </row>
    <row r="40" spans="1:14" ht="15.75">
      <c r="A40" s="19">
        <f>A34*0.85</f>
        <v>255</v>
      </c>
      <c r="B40" s="16" t="s">
        <v>51</v>
      </c>
      <c r="C40" s="10">
        <f>A34*0.8</f>
        <v>240</v>
      </c>
      <c r="D40" s="11" t="s">
        <v>56</v>
      </c>
      <c r="F40" s="20">
        <f>F34*0.85</f>
        <v>63.75</v>
      </c>
      <c r="G40" s="16" t="s">
        <v>51</v>
      </c>
      <c r="H40" s="10">
        <f>F34*0.8</f>
        <v>60</v>
      </c>
      <c r="I40" s="11" t="s">
        <v>56</v>
      </c>
      <c r="K40" s="19">
        <f>K34*0.85</f>
        <v>31.875</v>
      </c>
      <c r="L40" s="16" t="s">
        <v>51</v>
      </c>
      <c r="M40" s="10">
        <f>K34*0.8</f>
        <v>30</v>
      </c>
      <c r="N40" s="11" t="s">
        <v>56</v>
      </c>
    </row>
    <row r="41" spans="1:14" ht="15.75">
      <c r="A41" s="19">
        <f>A34*0.8</f>
        <v>240</v>
      </c>
      <c r="B41" s="16" t="s">
        <v>51</v>
      </c>
      <c r="C41" s="10">
        <f>A34*0.75</f>
        <v>225</v>
      </c>
      <c r="D41" s="11" t="s">
        <v>57</v>
      </c>
      <c r="F41" s="19">
        <f>F34*0.8</f>
        <v>60</v>
      </c>
      <c r="G41" s="16" t="s">
        <v>51</v>
      </c>
      <c r="H41" s="31">
        <f>F34*0.75</f>
        <v>56.25</v>
      </c>
      <c r="I41" s="11" t="s">
        <v>57</v>
      </c>
      <c r="K41" s="19">
        <f>K34*0.8</f>
        <v>30</v>
      </c>
      <c r="L41" s="16" t="s">
        <v>51</v>
      </c>
      <c r="M41" s="31">
        <f>K34*0.75</f>
        <v>28.125</v>
      </c>
      <c r="N41" s="11" t="s">
        <v>57</v>
      </c>
    </row>
    <row r="42" spans="1:14" ht="15.75">
      <c r="A42" s="19">
        <f>A34*0.75</f>
        <v>225</v>
      </c>
      <c r="B42" s="16" t="s">
        <v>51</v>
      </c>
      <c r="C42" s="10">
        <f>A34*0.675</f>
        <v>202.5</v>
      </c>
      <c r="D42" s="11" t="s">
        <v>58</v>
      </c>
      <c r="F42" s="20">
        <f>F34*0.75</f>
        <v>56.25</v>
      </c>
      <c r="G42" s="16" t="s">
        <v>51</v>
      </c>
      <c r="H42" s="31">
        <f>F34*0.675</f>
        <v>50.625</v>
      </c>
      <c r="I42" s="11" t="s">
        <v>58</v>
      </c>
      <c r="K42" s="19">
        <f>K34*0.75</f>
        <v>28.125</v>
      </c>
      <c r="L42" s="16" t="s">
        <v>51</v>
      </c>
      <c r="M42" s="31">
        <f>K34*0.675</f>
        <v>25.3125</v>
      </c>
      <c r="N42" s="11" t="s">
        <v>58</v>
      </c>
    </row>
    <row r="43" spans="1:14" ht="16.5" thickBot="1">
      <c r="A43" s="27">
        <f>A34*0.675</f>
        <v>202.5</v>
      </c>
      <c r="B43" s="17" t="s">
        <v>51</v>
      </c>
      <c r="C43" s="13">
        <f>A34*0.565</f>
        <v>169.49999999999997</v>
      </c>
      <c r="D43" s="14" t="s">
        <v>59</v>
      </c>
      <c r="F43" s="29">
        <f>F34*0.675</f>
        <v>50.625</v>
      </c>
      <c r="G43" s="17" t="s">
        <v>51</v>
      </c>
      <c r="H43" s="21">
        <f>F34*0.565</f>
        <v>42.374999999999993</v>
      </c>
      <c r="I43" s="14" t="s">
        <v>59</v>
      </c>
      <c r="K43" s="29">
        <f>K34*0.675</f>
        <v>25.3125</v>
      </c>
      <c r="L43" s="17" t="s">
        <v>51</v>
      </c>
      <c r="M43" s="21">
        <f>K34*0.565</f>
        <v>21.187499999999996</v>
      </c>
      <c r="N43" s="14" t="s">
        <v>59</v>
      </c>
    </row>
    <row r="44" spans="1:14" ht="33">
      <c r="A44" s="45" t="s">
        <v>75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</row>
    <row r="45" spans="1:14" ht="30" customHeight="1">
      <c r="K45" s="48" t="s">
        <v>5</v>
      </c>
      <c r="L45" s="48"/>
      <c r="M45" s="48"/>
      <c r="N45" s="48"/>
    </row>
    <row r="46" spans="1:14" ht="15.75">
      <c r="A46" s="48" t="s">
        <v>4</v>
      </c>
      <c r="B46" s="48"/>
      <c r="C46" s="48"/>
      <c r="D46" s="48"/>
      <c r="F46" s="48" t="s">
        <v>71</v>
      </c>
      <c r="G46" s="48"/>
      <c r="H46" s="48"/>
      <c r="I46" s="48"/>
      <c r="K46" s="48"/>
      <c r="L46" s="48"/>
      <c r="M46" s="48"/>
      <c r="N46" s="48"/>
    </row>
    <row r="47" spans="1:14" ht="15.75">
      <c r="A47" s="47">
        <f>A7*0.125</f>
        <v>37.5</v>
      </c>
      <c r="B47" s="47"/>
      <c r="C47" s="47"/>
      <c r="D47" s="47"/>
      <c r="F47" s="47">
        <f>A7*0.1</f>
        <v>30</v>
      </c>
      <c r="G47" s="47"/>
      <c r="H47" s="47"/>
      <c r="I47" s="47"/>
      <c r="K47" s="47">
        <f>A7*0.2</f>
        <v>60</v>
      </c>
      <c r="L47" s="47"/>
      <c r="M47" s="47"/>
      <c r="N47" s="47"/>
    </row>
    <row r="48" spans="1:14" ht="16.5" thickBot="1">
      <c r="A48" s="42" t="s">
        <v>65</v>
      </c>
      <c r="B48" s="42"/>
      <c r="C48" s="42"/>
      <c r="D48" s="42"/>
      <c r="F48" s="42" t="s">
        <v>65</v>
      </c>
      <c r="G48" s="42"/>
      <c r="H48" s="42"/>
      <c r="I48" s="42"/>
      <c r="K48" s="42" t="s">
        <v>65</v>
      </c>
      <c r="L48" s="42"/>
      <c r="M48" s="42"/>
      <c r="N48" s="42"/>
    </row>
    <row r="49" spans="1:14" ht="15.75">
      <c r="A49" s="18">
        <f>A47*1</f>
        <v>37.5</v>
      </c>
      <c r="B49" s="15" t="s">
        <v>51</v>
      </c>
      <c r="C49" s="7">
        <f>A47*0.95</f>
        <v>35.625</v>
      </c>
      <c r="D49" s="8" t="s">
        <v>52</v>
      </c>
      <c r="F49" s="18">
        <f>F47*1</f>
        <v>30</v>
      </c>
      <c r="G49" s="15" t="s">
        <v>51</v>
      </c>
      <c r="H49" s="7">
        <f>F47*0.95</f>
        <v>28.5</v>
      </c>
      <c r="I49" s="8" t="s">
        <v>52</v>
      </c>
      <c r="K49" s="18">
        <f>K47*1</f>
        <v>60</v>
      </c>
      <c r="L49" s="15" t="s">
        <v>51</v>
      </c>
      <c r="M49" s="7">
        <f>K47*0.95</f>
        <v>57</v>
      </c>
      <c r="N49" s="8" t="s">
        <v>52</v>
      </c>
    </row>
    <row r="50" spans="1:14" ht="15.75">
      <c r="A50" s="19">
        <f>A47*0.95</f>
        <v>35.625</v>
      </c>
      <c r="B50" s="16" t="s">
        <v>51</v>
      </c>
      <c r="C50" s="10">
        <f>A47*0.925</f>
        <v>34.6875</v>
      </c>
      <c r="D50" s="11" t="s">
        <v>54</v>
      </c>
      <c r="F50" s="19">
        <f>F47*0.95</f>
        <v>28.5</v>
      </c>
      <c r="G50" s="16" t="s">
        <v>51</v>
      </c>
      <c r="H50" s="10">
        <f>F47*0.925</f>
        <v>27.75</v>
      </c>
      <c r="I50" s="11" t="s">
        <v>54</v>
      </c>
      <c r="K50" s="19">
        <f>K47*0.95</f>
        <v>57</v>
      </c>
      <c r="L50" s="16" t="s">
        <v>51</v>
      </c>
      <c r="M50" s="10">
        <f>K47*0.925</f>
        <v>55.5</v>
      </c>
      <c r="N50" s="11" t="s">
        <v>54</v>
      </c>
    </row>
    <row r="51" spans="1:14" ht="15.75">
      <c r="A51" s="19">
        <f>A47*0.925</f>
        <v>34.6875</v>
      </c>
      <c r="B51" s="16" t="s">
        <v>51</v>
      </c>
      <c r="C51" s="10">
        <f>A47*0.875</f>
        <v>32.8125</v>
      </c>
      <c r="D51" s="11" t="s">
        <v>53</v>
      </c>
      <c r="F51" s="19">
        <f>F47*0.925</f>
        <v>27.75</v>
      </c>
      <c r="G51" s="16" t="s">
        <v>51</v>
      </c>
      <c r="H51" s="10">
        <f>F47*0.875</f>
        <v>26.25</v>
      </c>
      <c r="I51" s="11" t="s">
        <v>53</v>
      </c>
      <c r="K51" s="19">
        <f>K47*0.925</f>
        <v>55.5</v>
      </c>
      <c r="L51" s="16" t="s">
        <v>51</v>
      </c>
      <c r="M51" s="10">
        <f>K47*0.875</f>
        <v>52.5</v>
      </c>
      <c r="N51" s="11" t="s">
        <v>53</v>
      </c>
    </row>
    <row r="52" spans="1:14" ht="15.75">
      <c r="A52" s="19">
        <f>A47*0.875</f>
        <v>32.8125</v>
      </c>
      <c r="B52" s="16" t="s">
        <v>51</v>
      </c>
      <c r="C52" s="10">
        <f>A47*0.85</f>
        <v>31.875</v>
      </c>
      <c r="D52" s="11" t="s">
        <v>55</v>
      </c>
      <c r="F52" s="19">
        <f>F47*0.875</f>
        <v>26.25</v>
      </c>
      <c r="G52" s="16" t="s">
        <v>51</v>
      </c>
      <c r="H52" s="10">
        <f>F47*0.85</f>
        <v>25.5</v>
      </c>
      <c r="I52" s="11" t="s">
        <v>55</v>
      </c>
      <c r="K52" s="19">
        <f>K47*0.875</f>
        <v>52.5</v>
      </c>
      <c r="L52" s="16" t="s">
        <v>51</v>
      </c>
      <c r="M52" s="10">
        <f>K47*0.85</f>
        <v>51</v>
      </c>
      <c r="N52" s="11" t="s">
        <v>55</v>
      </c>
    </row>
    <row r="53" spans="1:14" ht="15.75">
      <c r="A53" s="19">
        <f>A47*0.85</f>
        <v>31.875</v>
      </c>
      <c r="B53" s="16" t="s">
        <v>51</v>
      </c>
      <c r="C53" s="10">
        <f>A47*0.8</f>
        <v>30</v>
      </c>
      <c r="D53" s="11" t="s">
        <v>56</v>
      </c>
      <c r="F53" s="19">
        <f>F47*0.85</f>
        <v>25.5</v>
      </c>
      <c r="G53" s="16" t="s">
        <v>51</v>
      </c>
      <c r="H53" s="10">
        <f>F47*0.8</f>
        <v>24</v>
      </c>
      <c r="I53" s="11" t="s">
        <v>56</v>
      </c>
      <c r="K53" s="19">
        <f>K47*0.85</f>
        <v>51</v>
      </c>
      <c r="L53" s="16" t="s">
        <v>51</v>
      </c>
      <c r="M53" s="10">
        <f>K47*0.8</f>
        <v>48</v>
      </c>
      <c r="N53" s="11" t="s">
        <v>56</v>
      </c>
    </row>
    <row r="54" spans="1:14" ht="15.75">
      <c r="A54" s="19">
        <f>A47*0.8</f>
        <v>30</v>
      </c>
      <c r="B54" s="16" t="s">
        <v>51</v>
      </c>
      <c r="C54" s="10">
        <f>A47*0.75</f>
        <v>28.125</v>
      </c>
      <c r="D54" s="11" t="s">
        <v>57</v>
      </c>
      <c r="F54" s="19">
        <f>F47*0.8</f>
        <v>24</v>
      </c>
      <c r="G54" s="16" t="s">
        <v>51</v>
      </c>
      <c r="H54" s="10">
        <f>F47*0.75</f>
        <v>22.5</v>
      </c>
      <c r="I54" s="11" t="s">
        <v>57</v>
      </c>
      <c r="K54" s="19">
        <f>K47*0.8</f>
        <v>48</v>
      </c>
      <c r="L54" s="16" t="s">
        <v>51</v>
      </c>
      <c r="M54" s="10">
        <f>K47*0.75</f>
        <v>45</v>
      </c>
      <c r="N54" s="11" t="s">
        <v>57</v>
      </c>
    </row>
    <row r="55" spans="1:14" ht="15.75">
      <c r="A55" s="19">
        <f>A47*0.75</f>
        <v>28.125</v>
      </c>
      <c r="B55" s="16" t="s">
        <v>51</v>
      </c>
      <c r="C55" s="10">
        <f>A47*0.675</f>
        <v>25.3125</v>
      </c>
      <c r="D55" s="11" t="s">
        <v>58</v>
      </c>
      <c r="F55" s="19">
        <f>F47*0.75</f>
        <v>22.5</v>
      </c>
      <c r="G55" s="16" t="s">
        <v>51</v>
      </c>
      <c r="H55" s="10">
        <f>F47*0.675</f>
        <v>20.25</v>
      </c>
      <c r="I55" s="11" t="s">
        <v>58</v>
      </c>
      <c r="K55" s="19">
        <f>K47*0.75</f>
        <v>45</v>
      </c>
      <c r="L55" s="16" t="s">
        <v>51</v>
      </c>
      <c r="M55" s="10">
        <f>K47*0.675</f>
        <v>40.5</v>
      </c>
      <c r="N55" s="11" t="s">
        <v>58</v>
      </c>
    </row>
    <row r="56" spans="1:14" ht="16.5" thickBot="1">
      <c r="A56" s="27">
        <f>A47*0.675</f>
        <v>25.3125</v>
      </c>
      <c r="B56" s="17" t="s">
        <v>51</v>
      </c>
      <c r="C56" s="13">
        <f>A47*0.565</f>
        <v>21.187499999999996</v>
      </c>
      <c r="D56" s="14" t="s">
        <v>59</v>
      </c>
      <c r="F56" s="27">
        <f>F47*0.675</f>
        <v>20.25</v>
      </c>
      <c r="G56" s="17" t="s">
        <v>51</v>
      </c>
      <c r="H56" s="13">
        <f>F47*0.565</f>
        <v>16.95</v>
      </c>
      <c r="I56" s="14" t="s">
        <v>59</v>
      </c>
      <c r="K56" s="27">
        <f>K47*0.675</f>
        <v>40.5</v>
      </c>
      <c r="L56" s="17" t="s">
        <v>51</v>
      </c>
      <c r="M56" s="13">
        <f>K47*0.565</f>
        <v>33.9</v>
      </c>
      <c r="N56" s="14" t="s">
        <v>59</v>
      </c>
    </row>
    <row r="58" spans="1:14" ht="15.75">
      <c r="A58" s="38" t="s">
        <v>6</v>
      </c>
      <c r="B58" s="38"/>
      <c r="C58" s="38"/>
      <c r="D58" s="38"/>
      <c r="E58" s="3"/>
      <c r="F58" s="38" t="s">
        <v>7</v>
      </c>
      <c r="G58" s="38"/>
      <c r="H58" s="38"/>
      <c r="I58" s="38"/>
      <c r="J58" s="3"/>
      <c r="K58" s="38" t="s">
        <v>8</v>
      </c>
      <c r="L58" s="38"/>
      <c r="M58" s="38"/>
      <c r="N58" s="38"/>
    </row>
    <row r="59" spans="1:14" ht="15.75">
      <c r="A59" s="41">
        <f>$A7*0.7</f>
        <v>210</v>
      </c>
      <c r="B59" s="41"/>
      <c r="C59" s="41"/>
      <c r="D59" s="41"/>
      <c r="E59" s="3"/>
      <c r="F59" s="41">
        <f>$A7*1.2</f>
        <v>360</v>
      </c>
      <c r="G59" s="41"/>
      <c r="H59" s="41"/>
      <c r="I59" s="41"/>
      <c r="J59" s="3"/>
      <c r="K59" s="39">
        <f>$A7*0.75</f>
        <v>225</v>
      </c>
      <c r="L59" s="39"/>
      <c r="M59" s="39"/>
      <c r="N59" s="39"/>
    </row>
    <row r="60" spans="1:14" ht="16.5" thickBot="1">
      <c r="A60" s="51" t="s">
        <v>65</v>
      </c>
      <c r="B60" s="51"/>
      <c r="C60" s="51"/>
      <c r="D60" s="51"/>
      <c r="F60" s="51" t="s">
        <v>65</v>
      </c>
      <c r="G60" s="51"/>
      <c r="H60" s="51"/>
      <c r="I60" s="51"/>
      <c r="K60" s="51" t="s">
        <v>65</v>
      </c>
      <c r="L60" s="51"/>
      <c r="M60" s="51"/>
      <c r="N60" s="51"/>
    </row>
    <row r="61" spans="1:14" ht="15.75">
      <c r="A61" s="18">
        <f>A59*1</f>
        <v>210</v>
      </c>
      <c r="B61" s="15" t="s">
        <v>51</v>
      </c>
      <c r="C61" s="7">
        <f>A59*0.95</f>
        <v>199.5</v>
      </c>
      <c r="D61" s="8" t="s">
        <v>52</v>
      </c>
      <c r="F61" s="18">
        <f>F59*1</f>
        <v>360</v>
      </c>
      <c r="G61" s="15" t="s">
        <v>51</v>
      </c>
      <c r="H61" s="7">
        <f>F59*0.95</f>
        <v>342</v>
      </c>
      <c r="I61" s="8" t="s">
        <v>52</v>
      </c>
      <c r="K61" s="18">
        <f>K59*1</f>
        <v>225</v>
      </c>
      <c r="L61" s="15" t="s">
        <v>51</v>
      </c>
      <c r="M61" s="7">
        <f>K59*0.95</f>
        <v>213.75</v>
      </c>
      <c r="N61" s="8" t="s">
        <v>52</v>
      </c>
    </row>
    <row r="62" spans="1:14" ht="15.75">
      <c r="A62" s="19">
        <f>A59*0.95</f>
        <v>199.5</v>
      </c>
      <c r="B62" s="16" t="s">
        <v>51</v>
      </c>
      <c r="C62" s="10">
        <f>A59*0.925</f>
        <v>194.25</v>
      </c>
      <c r="D62" s="11" t="s">
        <v>54</v>
      </c>
      <c r="F62" s="19">
        <f>F59*0.95</f>
        <v>342</v>
      </c>
      <c r="G62" s="16" t="s">
        <v>51</v>
      </c>
      <c r="H62" s="10">
        <f>F59*0.925</f>
        <v>333</v>
      </c>
      <c r="I62" s="11" t="s">
        <v>54</v>
      </c>
      <c r="K62" s="19">
        <f>K59*0.95</f>
        <v>213.75</v>
      </c>
      <c r="L62" s="16" t="s">
        <v>51</v>
      </c>
      <c r="M62" s="10">
        <f>K59*0.925</f>
        <v>208.125</v>
      </c>
      <c r="N62" s="11" t="s">
        <v>54</v>
      </c>
    </row>
    <row r="63" spans="1:14" ht="15.75">
      <c r="A63" s="19">
        <f>A59*0.925</f>
        <v>194.25</v>
      </c>
      <c r="B63" s="16" t="s">
        <v>51</v>
      </c>
      <c r="C63" s="10">
        <f>A59*0.875</f>
        <v>183.75</v>
      </c>
      <c r="D63" s="11" t="s">
        <v>53</v>
      </c>
      <c r="F63" s="19">
        <f>F59*0.925</f>
        <v>333</v>
      </c>
      <c r="G63" s="16" t="s">
        <v>51</v>
      </c>
      <c r="H63" s="10">
        <f>F59*0.875</f>
        <v>315</v>
      </c>
      <c r="I63" s="11" t="s">
        <v>53</v>
      </c>
      <c r="K63" s="19">
        <f>K59*0.925</f>
        <v>208.125</v>
      </c>
      <c r="L63" s="16" t="s">
        <v>51</v>
      </c>
      <c r="M63" s="10">
        <f>K59*0.875</f>
        <v>196.875</v>
      </c>
      <c r="N63" s="11" t="s">
        <v>53</v>
      </c>
    </row>
    <row r="64" spans="1:14" ht="15.75">
      <c r="A64" s="19">
        <f>A59*0.875</f>
        <v>183.75</v>
      </c>
      <c r="B64" s="16" t="s">
        <v>51</v>
      </c>
      <c r="C64" s="10">
        <f>A59*0.85</f>
        <v>178.5</v>
      </c>
      <c r="D64" s="11" t="s">
        <v>55</v>
      </c>
      <c r="F64" s="19">
        <f>F59*0.875</f>
        <v>315</v>
      </c>
      <c r="G64" s="16" t="s">
        <v>51</v>
      </c>
      <c r="H64" s="10">
        <f>F59*0.85</f>
        <v>306</v>
      </c>
      <c r="I64" s="11" t="s">
        <v>55</v>
      </c>
      <c r="K64" s="19">
        <f>K59*0.875</f>
        <v>196.875</v>
      </c>
      <c r="L64" s="16" t="s">
        <v>51</v>
      </c>
      <c r="M64" s="10">
        <f>K59*0.85</f>
        <v>191.25</v>
      </c>
      <c r="N64" s="11" t="s">
        <v>55</v>
      </c>
    </row>
    <row r="65" spans="1:14" ht="15.75">
      <c r="A65" s="19">
        <f>A59*0.85</f>
        <v>178.5</v>
      </c>
      <c r="B65" s="16" t="s">
        <v>51</v>
      </c>
      <c r="C65" s="10">
        <f>A59*0.8</f>
        <v>168</v>
      </c>
      <c r="D65" s="11" t="s">
        <v>56</v>
      </c>
      <c r="F65" s="19">
        <f>F59*0.85</f>
        <v>306</v>
      </c>
      <c r="G65" s="16" t="s">
        <v>51</v>
      </c>
      <c r="H65" s="10">
        <f>F59*0.8</f>
        <v>288</v>
      </c>
      <c r="I65" s="11" t="s">
        <v>56</v>
      </c>
      <c r="K65" s="19">
        <f>K59*0.85</f>
        <v>191.25</v>
      </c>
      <c r="L65" s="16" t="s">
        <v>51</v>
      </c>
      <c r="M65" s="10">
        <f>K59*0.8</f>
        <v>180</v>
      </c>
      <c r="N65" s="11" t="s">
        <v>56</v>
      </c>
    </row>
    <row r="66" spans="1:14" ht="15.75">
      <c r="A66" s="19">
        <f>A59*0.8</f>
        <v>168</v>
      </c>
      <c r="B66" s="16" t="s">
        <v>51</v>
      </c>
      <c r="C66" s="10">
        <f>A59*0.75</f>
        <v>157.5</v>
      </c>
      <c r="D66" s="11" t="s">
        <v>57</v>
      </c>
      <c r="F66" s="19">
        <f>F59*0.8</f>
        <v>288</v>
      </c>
      <c r="G66" s="16" t="s">
        <v>51</v>
      </c>
      <c r="H66" s="10">
        <f>F59*0.75</f>
        <v>270</v>
      </c>
      <c r="I66" s="11" t="s">
        <v>57</v>
      </c>
      <c r="K66" s="19">
        <f>K59*0.8</f>
        <v>180</v>
      </c>
      <c r="L66" s="16" t="s">
        <v>51</v>
      </c>
      <c r="M66" s="10">
        <f>K59*0.75</f>
        <v>168.75</v>
      </c>
      <c r="N66" s="11" t="s">
        <v>57</v>
      </c>
    </row>
    <row r="67" spans="1:14" ht="15.75">
      <c r="A67" s="19">
        <f>A59*0.75</f>
        <v>157.5</v>
      </c>
      <c r="B67" s="16" t="s">
        <v>51</v>
      </c>
      <c r="C67" s="10">
        <f>A59*0.675</f>
        <v>141.75</v>
      </c>
      <c r="D67" s="11" t="s">
        <v>58</v>
      </c>
      <c r="F67" s="19">
        <f>F59*0.75</f>
        <v>270</v>
      </c>
      <c r="G67" s="16" t="s">
        <v>51</v>
      </c>
      <c r="H67" s="10">
        <f>F59*0.675</f>
        <v>243.00000000000003</v>
      </c>
      <c r="I67" s="11" t="s">
        <v>58</v>
      </c>
      <c r="K67" s="19">
        <f>K59*0.75</f>
        <v>168.75</v>
      </c>
      <c r="L67" s="16" t="s">
        <v>51</v>
      </c>
      <c r="M67" s="10">
        <f>K59*0.675</f>
        <v>151.875</v>
      </c>
      <c r="N67" s="11" t="s">
        <v>58</v>
      </c>
    </row>
    <row r="68" spans="1:14" ht="16.5" thickBot="1">
      <c r="A68" s="29">
        <f>A59*0.675</f>
        <v>141.75</v>
      </c>
      <c r="B68" s="17" t="s">
        <v>51</v>
      </c>
      <c r="C68" s="13">
        <f>A59*0.565</f>
        <v>118.64999999999999</v>
      </c>
      <c r="D68" s="14" t="s">
        <v>59</v>
      </c>
      <c r="F68" s="27">
        <f>F59*0.675</f>
        <v>243.00000000000003</v>
      </c>
      <c r="G68" s="17" t="s">
        <v>51</v>
      </c>
      <c r="H68" s="21">
        <f>F59*0.565</f>
        <v>203.39999999999998</v>
      </c>
      <c r="I68" s="14" t="s">
        <v>59</v>
      </c>
      <c r="K68" s="29">
        <f>K59*0.675</f>
        <v>151.875</v>
      </c>
      <c r="L68" s="17" t="s">
        <v>51</v>
      </c>
      <c r="M68" s="21">
        <f>K59*0.565</f>
        <v>127.12499999999999</v>
      </c>
      <c r="N68" s="14" t="s">
        <v>59</v>
      </c>
    </row>
    <row r="70" spans="1:14" ht="15.75">
      <c r="A70" s="38" t="s">
        <v>9</v>
      </c>
      <c r="B70" s="38"/>
      <c r="C70" s="38"/>
      <c r="D70" s="38"/>
      <c r="E70" s="32"/>
      <c r="F70" s="38" t="s">
        <v>10</v>
      </c>
      <c r="G70" s="38"/>
      <c r="H70" s="38"/>
      <c r="I70" s="38"/>
      <c r="J70" s="32"/>
      <c r="K70" s="38" t="s">
        <v>11</v>
      </c>
      <c r="L70" s="38"/>
      <c r="M70" s="38"/>
      <c r="N70" s="38"/>
    </row>
    <row r="71" spans="1:14">
      <c r="A71" s="53">
        <f>$A7*0.35</f>
        <v>105</v>
      </c>
      <c r="B71" s="53"/>
      <c r="C71" s="53"/>
      <c r="D71" s="53"/>
      <c r="E71" s="32"/>
      <c r="F71" s="53">
        <f>$A7*0.65</f>
        <v>195</v>
      </c>
      <c r="G71" s="53"/>
      <c r="H71" s="53"/>
      <c r="I71" s="53"/>
      <c r="J71" s="32"/>
      <c r="K71" s="53">
        <f>A7*0.6</f>
        <v>180</v>
      </c>
      <c r="L71" s="53"/>
      <c r="M71" s="53"/>
      <c r="N71" s="53"/>
    </row>
    <row r="72" spans="1:14" ht="16.5" thickBot="1">
      <c r="A72" s="51" t="s">
        <v>65</v>
      </c>
      <c r="B72" s="51"/>
      <c r="C72" s="51"/>
      <c r="D72" s="51"/>
      <c r="F72" s="51" t="s">
        <v>65</v>
      </c>
      <c r="G72" s="51"/>
      <c r="H72" s="51"/>
      <c r="I72" s="51"/>
      <c r="K72" s="51" t="s">
        <v>65</v>
      </c>
      <c r="L72" s="51"/>
      <c r="M72" s="51"/>
      <c r="N72" s="51"/>
    </row>
    <row r="73" spans="1:14" ht="15.75">
      <c r="A73" s="18">
        <f>A71*1</f>
        <v>105</v>
      </c>
      <c r="B73" s="15" t="s">
        <v>51</v>
      </c>
      <c r="C73" s="7">
        <f>A71*0.95</f>
        <v>99.75</v>
      </c>
      <c r="D73" s="8" t="s">
        <v>52</v>
      </c>
      <c r="F73" s="18">
        <f>F71*1</f>
        <v>195</v>
      </c>
      <c r="G73" s="15" t="s">
        <v>51</v>
      </c>
      <c r="H73" s="30">
        <f>F71*0.95</f>
        <v>185.25</v>
      </c>
      <c r="I73" s="8" t="s">
        <v>52</v>
      </c>
      <c r="K73" s="18">
        <f>K71*1</f>
        <v>180</v>
      </c>
      <c r="L73" s="15" t="s">
        <v>51</v>
      </c>
      <c r="M73" s="7">
        <f>K71*0.95</f>
        <v>171</v>
      </c>
      <c r="N73" s="8" t="s">
        <v>52</v>
      </c>
    </row>
    <row r="74" spans="1:14" ht="15.75">
      <c r="A74" s="20">
        <f>A71*0.95</f>
        <v>99.75</v>
      </c>
      <c r="B74" s="16" t="s">
        <v>51</v>
      </c>
      <c r="C74" s="10">
        <f>A71*0.925</f>
        <v>97.125</v>
      </c>
      <c r="D74" s="11" t="s">
        <v>54</v>
      </c>
      <c r="F74" s="19">
        <f>F71*0.95</f>
        <v>185.25</v>
      </c>
      <c r="G74" s="16" t="s">
        <v>51</v>
      </c>
      <c r="H74" s="31">
        <f>F71*0.925</f>
        <v>180.375</v>
      </c>
      <c r="I74" s="11" t="s">
        <v>54</v>
      </c>
      <c r="K74" s="19">
        <f>K71*0.95</f>
        <v>171</v>
      </c>
      <c r="L74" s="16" t="s">
        <v>51</v>
      </c>
      <c r="M74" s="10">
        <f>K71*0.925</f>
        <v>166.5</v>
      </c>
      <c r="N74" s="11" t="s">
        <v>54</v>
      </c>
    </row>
    <row r="75" spans="1:14" ht="15.75">
      <c r="A75" s="20">
        <f>A71*0.925</f>
        <v>97.125</v>
      </c>
      <c r="B75" s="16" t="s">
        <v>51</v>
      </c>
      <c r="C75" s="10">
        <f>A71*0.875</f>
        <v>91.875</v>
      </c>
      <c r="D75" s="11" t="s">
        <v>53</v>
      </c>
      <c r="F75" s="19">
        <f>F71*0.925</f>
        <v>180.375</v>
      </c>
      <c r="G75" s="16" t="s">
        <v>51</v>
      </c>
      <c r="H75" s="31">
        <f>F71*0.875</f>
        <v>170.625</v>
      </c>
      <c r="I75" s="11" t="s">
        <v>53</v>
      </c>
      <c r="K75" s="19">
        <f>K71*0.925</f>
        <v>166.5</v>
      </c>
      <c r="L75" s="16" t="s">
        <v>51</v>
      </c>
      <c r="M75" s="10">
        <f>K71*0.875</f>
        <v>157.5</v>
      </c>
      <c r="N75" s="11" t="s">
        <v>53</v>
      </c>
    </row>
    <row r="76" spans="1:14" ht="15.75">
      <c r="A76" s="20">
        <f>A71*0.875</f>
        <v>91.875</v>
      </c>
      <c r="B76" s="16" t="s">
        <v>51</v>
      </c>
      <c r="C76" s="10">
        <f>A71*0.85</f>
        <v>89.25</v>
      </c>
      <c r="D76" s="11" t="s">
        <v>55</v>
      </c>
      <c r="F76" s="19">
        <f>F71*0.875</f>
        <v>170.625</v>
      </c>
      <c r="G76" s="16" t="s">
        <v>51</v>
      </c>
      <c r="H76" s="31">
        <f>F71*0.85</f>
        <v>165.75</v>
      </c>
      <c r="I76" s="11" t="s">
        <v>55</v>
      </c>
      <c r="K76" s="19">
        <f>K71*0.875</f>
        <v>157.5</v>
      </c>
      <c r="L76" s="16" t="s">
        <v>51</v>
      </c>
      <c r="M76" s="10">
        <f>K71*0.85</f>
        <v>153</v>
      </c>
      <c r="N76" s="11" t="s">
        <v>55</v>
      </c>
    </row>
    <row r="77" spans="1:14" ht="15.75">
      <c r="A77" s="20">
        <f>A71*0.85</f>
        <v>89.25</v>
      </c>
      <c r="B77" s="16" t="s">
        <v>51</v>
      </c>
      <c r="C77" s="10">
        <f>A71*0.8</f>
        <v>84</v>
      </c>
      <c r="D77" s="11" t="s">
        <v>56</v>
      </c>
      <c r="F77" s="19">
        <f>F71*0.85</f>
        <v>165.75</v>
      </c>
      <c r="G77" s="16" t="s">
        <v>51</v>
      </c>
      <c r="H77" s="10">
        <f>F71*0.8</f>
        <v>156</v>
      </c>
      <c r="I77" s="11" t="s">
        <v>56</v>
      </c>
      <c r="K77" s="19">
        <f>K71*0.85</f>
        <v>153</v>
      </c>
      <c r="L77" s="16" t="s">
        <v>51</v>
      </c>
      <c r="M77" s="10">
        <f>K71*0.8</f>
        <v>144</v>
      </c>
      <c r="N77" s="11" t="s">
        <v>56</v>
      </c>
    </row>
    <row r="78" spans="1:14" ht="15.75">
      <c r="A78" s="19">
        <f>A71*0.8</f>
        <v>84</v>
      </c>
      <c r="B78" s="16" t="s">
        <v>51</v>
      </c>
      <c r="C78" s="10">
        <f>A71*0.75</f>
        <v>78.75</v>
      </c>
      <c r="D78" s="11" t="s">
        <v>57</v>
      </c>
      <c r="F78" s="19">
        <f>F71*0.8</f>
        <v>156</v>
      </c>
      <c r="G78" s="16" t="s">
        <v>51</v>
      </c>
      <c r="H78" s="33">
        <f>F71*0.75</f>
        <v>146.25</v>
      </c>
      <c r="I78" s="11" t="s">
        <v>57</v>
      </c>
      <c r="K78" s="19">
        <f>K71*0.8</f>
        <v>144</v>
      </c>
      <c r="L78" s="16" t="s">
        <v>51</v>
      </c>
      <c r="M78" s="10">
        <f>K71*0.75</f>
        <v>135</v>
      </c>
      <c r="N78" s="11" t="s">
        <v>57</v>
      </c>
    </row>
    <row r="79" spans="1:14" ht="15.75">
      <c r="A79" s="35">
        <f>A71*0.75</f>
        <v>78.75</v>
      </c>
      <c r="B79" s="16" t="s">
        <v>51</v>
      </c>
      <c r="C79" s="10">
        <f>A71*0.675</f>
        <v>70.875</v>
      </c>
      <c r="D79" s="11" t="s">
        <v>58</v>
      </c>
      <c r="F79" s="35">
        <f>F71*0.75</f>
        <v>146.25</v>
      </c>
      <c r="G79" s="16" t="s">
        <v>51</v>
      </c>
      <c r="H79" s="33">
        <f>F71*0.675</f>
        <v>131.625</v>
      </c>
      <c r="I79" s="11" t="s">
        <v>58</v>
      </c>
      <c r="K79" s="19">
        <f>K71*0.75</f>
        <v>135</v>
      </c>
      <c r="L79" s="16" t="s">
        <v>51</v>
      </c>
      <c r="M79" s="10">
        <f>K71*0.675</f>
        <v>121.50000000000001</v>
      </c>
      <c r="N79" s="11" t="s">
        <v>58</v>
      </c>
    </row>
    <row r="80" spans="1:14" ht="16.5" thickBot="1">
      <c r="A80" s="28">
        <f>A71*0.675</f>
        <v>70.875</v>
      </c>
      <c r="B80" s="17" t="s">
        <v>51</v>
      </c>
      <c r="C80" s="13">
        <f>A71*0.565</f>
        <v>59.324999999999996</v>
      </c>
      <c r="D80" s="14" t="s">
        <v>59</v>
      </c>
      <c r="F80" s="28">
        <f>F71*0.675</f>
        <v>131.625</v>
      </c>
      <c r="G80" s="17" t="s">
        <v>51</v>
      </c>
      <c r="H80" s="34">
        <f>F71*0.565</f>
        <v>110.17499999999998</v>
      </c>
      <c r="I80" s="14" t="s">
        <v>59</v>
      </c>
      <c r="K80" s="27">
        <f>K71*0.675</f>
        <v>121.50000000000001</v>
      </c>
      <c r="L80" s="17" t="s">
        <v>51</v>
      </c>
      <c r="M80" s="21">
        <f>K71*0.565</f>
        <v>101.69999999999999</v>
      </c>
      <c r="N80" s="14" t="s">
        <v>59</v>
      </c>
    </row>
    <row r="88" spans="1:14" ht="33">
      <c r="A88" s="37" t="s">
        <v>75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1:14" ht="15.75">
      <c r="A89" s="38" t="s">
        <v>12</v>
      </c>
      <c r="B89" s="38"/>
      <c r="C89" s="38"/>
      <c r="D89" s="38"/>
      <c r="E89" s="3"/>
      <c r="F89" s="38" t="s">
        <v>13</v>
      </c>
      <c r="G89" s="38"/>
      <c r="H89" s="38"/>
      <c r="I89" s="38"/>
      <c r="J89" s="3"/>
      <c r="K89" s="38" t="s">
        <v>14</v>
      </c>
      <c r="L89" s="38"/>
      <c r="M89" s="38"/>
      <c r="N89" s="38"/>
    </row>
    <row r="90" spans="1:14" ht="15.75">
      <c r="A90" s="39">
        <f>$A7*0.55</f>
        <v>165</v>
      </c>
      <c r="B90" s="39"/>
      <c r="C90" s="39"/>
      <c r="D90" s="39"/>
      <c r="E90" s="3"/>
      <c r="F90" s="39">
        <f>$A7*0.55</f>
        <v>165</v>
      </c>
      <c r="G90" s="39"/>
      <c r="H90" s="39"/>
      <c r="I90" s="39"/>
      <c r="J90" s="3"/>
      <c r="K90" s="39">
        <f>$A7*0.55</f>
        <v>165</v>
      </c>
      <c r="L90" s="39"/>
      <c r="M90" s="39"/>
      <c r="N90" s="39"/>
    </row>
    <row r="91" spans="1:14" ht="16.5" thickBot="1">
      <c r="A91" s="51" t="s">
        <v>65</v>
      </c>
      <c r="B91" s="51"/>
      <c r="C91" s="51"/>
      <c r="D91" s="51"/>
      <c r="E91" s="2"/>
      <c r="F91" s="51" t="s">
        <v>65</v>
      </c>
      <c r="G91" s="51"/>
      <c r="H91" s="51"/>
      <c r="I91" s="51"/>
      <c r="J91" s="2"/>
      <c r="K91" s="51" t="s">
        <v>65</v>
      </c>
      <c r="L91" s="51"/>
      <c r="M91" s="51"/>
      <c r="N91" s="51"/>
    </row>
    <row r="92" spans="1:14" ht="15.75">
      <c r="A92" s="18">
        <f>A90*1</f>
        <v>165</v>
      </c>
      <c r="B92" s="15" t="s">
        <v>51</v>
      </c>
      <c r="C92" s="7">
        <f>A90*0.95</f>
        <v>156.75</v>
      </c>
      <c r="D92" s="8" t="s">
        <v>52</v>
      </c>
      <c r="F92" s="18">
        <f>F90*1</f>
        <v>165</v>
      </c>
      <c r="G92" s="15" t="s">
        <v>51</v>
      </c>
      <c r="H92" s="7">
        <f>F90*0.95</f>
        <v>156.75</v>
      </c>
      <c r="I92" s="8" t="s">
        <v>52</v>
      </c>
      <c r="K92" s="18">
        <f>K90*1</f>
        <v>165</v>
      </c>
      <c r="L92" s="15" t="s">
        <v>51</v>
      </c>
      <c r="M92" s="7">
        <f>K90*0.95</f>
        <v>156.75</v>
      </c>
      <c r="N92" s="8" t="s">
        <v>52</v>
      </c>
    </row>
    <row r="93" spans="1:14" ht="15.75">
      <c r="A93" s="19">
        <f>A90*0.95</f>
        <v>156.75</v>
      </c>
      <c r="B93" s="16" t="s">
        <v>51</v>
      </c>
      <c r="C93" s="10">
        <f>A90*0.925</f>
        <v>152.625</v>
      </c>
      <c r="D93" s="11" t="s">
        <v>54</v>
      </c>
      <c r="F93" s="19">
        <f>F90*0.95</f>
        <v>156.75</v>
      </c>
      <c r="G93" s="16" t="s">
        <v>51</v>
      </c>
      <c r="H93" s="10">
        <f>F90*0.925</f>
        <v>152.625</v>
      </c>
      <c r="I93" s="11" t="s">
        <v>54</v>
      </c>
      <c r="K93" s="19">
        <f>K90*0.95</f>
        <v>156.75</v>
      </c>
      <c r="L93" s="16" t="s">
        <v>51</v>
      </c>
      <c r="M93" s="10">
        <f>K90*0.925</f>
        <v>152.625</v>
      </c>
      <c r="N93" s="11" t="s">
        <v>54</v>
      </c>
    </row>
    <row r="94" spans="1:14" ht="15.75">
      <c r="A94" s="19">
        <f>A90*0.925</f>
        <v>152.625</v>
      </c>
      <c r="B94" s="16" t="s">
        <v>51</v>
      </c>
      <c r="C94" s="10">
        <f>A90*0.875</f>
        <v>144.375</v>
      </c>
      <c r="D94" s="11" t="s">
        <v>53</v>
      </c>
      <c r="F94" s="19">
        <f>F90*0.925</f>
        <v>152.625</v>
      </c>
      <c r="G94" s="16" t="s">
        <v>51</v>
      </c>
      <c r="H94" s="10">
        <f>F90*0.875</f>
        <v>144.375</v>
      </c>
      <c r="I94" s="11" t="s">
        <v>53</v>
      </c>
      <c r="K94" s="19">
        <f>K90*0.925</f>
        <v>152.625</v>
      </c>
      <c r="L94" s="16" t="s">
        <v>51</v>
      </c>
      <c r="M94" s="10">
        <f>K90*0.875</f>
        <v>144.375</v>
      </c>
      <c r="N94" s="11" t="s">
        <v>53</v>
      </c>
    </row>
    <row r="95" spans="1:14" ht="15.75">
      <c r="A95" s="19">
        <f>A90*0.875</f>
        <v>144.375</v>
      </c>
      <c r="B95" s="16" t="s">
        <v>51</v>
      </c>
      <c r="C95" s="10">
        <f>A90*0.85</f>
        <v>140.25</v>
      </c>
      <c r="D95" s="11" t="s">
        <v>55</v>
      </c>
      <c r="F95" s="19">
        <f>F90*0.875</f>
        <v>144.375</v>
      </c>
      <c r="G95" s="16" t="s">
        <v>51</v>
      </c>
      <c r="H95" s="10">
        <f>F90*0.85</f>
        <v>140.25</v>
      </c>
      <c r="I95" s="11" t="s">
        <v>55</v>
      </c>
      <c r="K95" s="19">
        <f>K90*0.875</f>
        <v>144.375</v>
      </c>
      <c r="L95" s="16" t="s">
        <v>51</v>
      </c>
      <c r="M95" s="10">
        <f>K90*0.85</f>
        <v>140.25</v>
      </c>
      <c r="N95" s="11" t="s">
        <v>55</v>
      </c>
    </row>
    <row r="96" spans="1:14" ht="15.75">
      <c r="A96" s="19">
        <f>A90*0.85</f>
        <v>140.25</v>
      </c>
      <c r="B96" s="16" t="s">
        <v>51</v>
      </c>
      <c r="C96" s="10">
        <f>A90*0.8</f>
        <v>132</v>
      </c>
      <c r="D96" s="11" t="s">
        <v>56</v>
      </c>
      <c r="F96" s="19">
        <f>F90*0.85</f>
        <v>140.25</v>
      </c>
      <c r="G96" s="16" t="s">
        <v>51</v>
      </c>
      <c r="H96" s="10">
        <f>F90*0.8</f>
        <v>132</v>
      </c>
      <c r="I96" s="11" t="s">
        <v>56</v>
      </c>
      <c r="K96" s="19">
        <f>K90*0.85</f>
        <v>140.25</v>
      </c>
      <c r="L96" s="16" t="s">
        <v>51</v>
      </c>
      <c r="M96" s="10">
        <f>K90*0.8</f>
        <v>132</v>
      </c>
      <c r="N96" s="11" t="s">
        <v>56</v>
      </c>
    </row>
    <row r="97" spans="1:14" ht="15.75">
      <c r="A97" s="19">
        <f>A90*0.8</f>
        <v>132</v>
      </c>
      <c r="B97" s="16" t="s">
        <v>51</v>
      </c>
      <c r="C97" s="10">
        <f>A90*0.75</f>
        <v>123.75</v>
      </c>
      <c r="D97" s="11" t="s">
        <v>57</v>
      </c>
      <c r="F97" s="19">
        <f>F90*0.8</f>
        <v>132</v>
      </c>
      <c r="G97" s="16" t="s">
        <v>51</v>
      </c>
      <c r="H97" s="10">
        <f>F90*0.75</f>
        <v>123.75</v>
      </c>
      <c r="I97" s="11" t="s">
        <v>57</v>
      </c>
      <c r="K97" s="19">
        <f>K90*0.8</f>
        <v>132</v>
      </c>
      <c r="L97" s="16" t="s">
        <v>51</v>
      </c>
      <c r="M97" s="10">
        <f>K90*0.75</f>
        <v>123.75</v>
      </c>
      <c r="N97" s="11" t="s">
        <v>57</v>
      </c>
    </row>
    <row r="98" spans="1:14" ht="15.75">
      <c r="A98" s="19">
        <f>A90*0.75</f>
        <v>123.75</v>
      </c>
      <c r="B98" s="16" t="s">
        <v>51</v>
      </c>
      <c r="C98" s="10">
        <f>A90*0.675</f>
        <v>111.37500000000001</v>
      </c>
      <c r="D98" s="11" t="s">
        <v>58</v>
      </c>
      <c r="F98" s="19">
        <f>F90*0.75</f>
        <v>123.75</v>
      </c>
      <c r="G98" s="16" t="s">
        <v>51</v>
      </c>
      <c r="H98" s="10">
        <f>F90*0.675</f>
        <v>111.37500000000001</v>
      </c>
      <c r="I98" s="11" t="s">
        <v>58</v>
      </c>
      <c r="K98" s="19">
        <f>K90*0.75</f>
        <v>123.75</v>
      </c>
      <c r="L98" s="16" t="s">
        <v>51</v>
      </c>
      <c r="M98" s="10">
        <f>K90*0.675</f>
        <v>111.37500000000001</v>
      </c>
      <c r="N98" s="11" t="s">
        <v>58</v>
      </c>
    </row>
    <row r="99" spans="1:14" ht="16.5" thickBot="1">
      <c r="A99" s="27">
        <f>A90*0.675</f>
        <v>111.37500000000001</v>
      </c>
      <c r="B99" s="17" t="s">
        <v>51</v>
      </c>
      <c r="C99" s="13">
        <f>A90*0.565</f>
        <v>93.224999999999994</v>
      </c>
      <c r="D99" s="14" t="s">
        <v>59</v>
      </c>
      <c r="F99" s="27">
        <f>F90*0.675</f>
        <v>111.37500000000001</v>
      </c>
      <c r="G99" s="17" t="s">
        <v>51</v>
      </c>
      <c r="H99" s="13">
        <f>F90*0.565</f>
        <v>93.224999999999994</v>
      </c>
      <c r="I99" s="14" t="s">
        <v>59</v>
      </c>
      <c r="K99" s="27">
        <f>K90*0.675</f>
        <v>111.37500000000001</v>
      </c>
      <c r="L99" s="17" t="s">
        <v>51</v>
      </c>
      <c r="M99" s="13">
        <f>K90*0.565</f>
        <v>93.224999999999994</v>
      </c>
      <c r="N99" s="14" t="s">
        <v>59</v>
      </c>
    </row>
    <row r="101" spans="1:14" ht="15.75">
      <c r="A101" s="41" t="s">
        <v>15</v>
      </c>
      <c r="B101" s="41"/>
      <c r="C101" s="41"/>
      <c r="D101" s="41"/>
      <c r="E101" s="3"/>
      <c r="F101" s="41" t="s">
        <v>16</v>
      </c>
      <c r="G101" s="41"/>
      <c r="H101" s="41"/>
      <c r="I101" s="41"/>
      <c r="J101" s="3"/>
      <c r="K101" s="54" t="s">
        <v>17</v>
      </c>
      <c r="L101" s="54"/>
      <c r="M101" s="54"/>
      <c r="N101" s="54"/>
    </row>
    <row r="102" spans="1:14" ht="15.75">
      <c r="A102" s="39">
        <f>$A7*0.25</f>
        <v>75</v>
      </c>
      <c r="B102" s="39"/>
      <c r="C102" s="39"/>
      <c r="D102" s="39"/>
      <c r="E102" s="3"/>
      <c r="F102" s="39">
        <f>$A7*0.25</f>
        <v>75</v>
      </c>
      <c r="G102" s="39"/>
      <c r="H102" s="39"/>
      <c r="I102" s="39"/>
      <c r="J102" s="3"/>
      <c r="K102" s="39">
        <f>$A7*0.35</f>
        <v>105</v>
      </c>
      <c r="L102" s="39"/>
      <c r="M102" s="39"/>
      <c r="N102" s="39"/>
    </row>
    <row r="103" spans="1:14" ht="16.5" thickBot="1">
      <c r="A103" s="51" t="s">
        <v>65</v>
      </c>
      <c r="B103" s="51"/>
      <c r="C103" s="51"/>
      <c r="D103" s="51"/>
      <c r="E103" s="2"/>
      <c r="F103" s="51" t="s">
        <v>65</v>
      </c>
      <c r="G103" s="51"/>
      <c r="H103" s="51"/>
      <c r="I103" s="51"/>
      <c r="J103" s="2"/>
      <c r="K103" s="51" t="s">
        <v>65</v>
      </c>
      <c r="L103" s="51"/>
      <c r="M103" s="51"/>
      <c r="N103" s="51"/>
    </row>
    <row r="104" spans="1:14" ht="15.75">
      <c r="A104" s="18">
        <f>A102*1</f>
        <v>75</v>
      </c>
      <c r="B104" s="15" t="s">
        <v>51</v>
      </c>
      <c r="C104" s="7">
        <f>A102*0.95</f>
        <v>71.25</v>
      </c>
      <c r="D104" s="8" t="s">
        <v>52</v>
      </c>
      <c r="F104" s="18">
        <f>F102*1</f>
        <v>75</v>
      </c>
      <c r="G104" s="15" t="s">
        <v>51</v>
      </c>
      <c r="H104" s="30">
        <f>F102*0.95</f>
        <v>71.25</v>
      </c>
      <c r="I104" s="8" t="s">
        <v>52</v>
      </c>
      <c r="K104" s="18">
        <f>K102*1</f>
        <v>105</v>
      </c>
      <c r="L104" s="15" t="s">
        <v>51</v>
      </c>
      <c r="M104" s="30">
        <f>K102*0.95</f>
        <v>99.75</v>
      </c>
      <c r="N104" s="8" t="s">
        <v>52</v>
      </c>
    </row>
    <row r="105" spans="1:14" ht="15.75">
      <c r="A105" s="20">
        <f>A102*0.95</f>
        <v>71.25</v>
      </c>
      <c r="B105" s="16" t="s">
        <v>51</v>
      </c>
      <c r="C105" s="10">
        <f>A102*0.925</f>
        <v>69.375</v>
      </c>
      <c r="D105" s="11" t="s">
        <v>54</v>
      </c>
      <c r="F105" s="20">
        <f>F102*0.95</f>
        <v>71.25</v>
      </c>
      <c r="G105" s="16" t="s">
        <v>51</v>
      </c>
      <c r="H105" s="31">
        <f>F102*0.925</f>
        <v>69.375</v>
      </c>
      <c r="I105" s="11" t="s">
        <v>54</v>
      </c>
      <c r="K105" s="19">
        <f>K102*0.95</f>
        <v>99.75</v>
      </c>
      <c r="L105" s="16" t="s">
        <v>51</v>
      </c>
      <c r="M105" s="31">
        <f>K102*0.925</f>
        <v>97.125</v>
      </c>
      <c r="N105" s="11" t="s">
        <v>54</v>
      </c>
    </row>
    <row r="106" spans="1:14" ht="15.75">
      <c r="A106" s="20">
        <f>A102*0.925</f>
        <v>69.375</v>
      </c>
      <c r="B106" s="16" t="s">
        <v>51</v>
      </c>
      <c r="C106" s="10">
        <f>A102*0.875</f>
        <v>65.625</v>
      </c>
      <c r="D106" s="11" t="s">
        <v>53</v>
      </c>
      <c r="F106" s="20">
        <f>F102*0.925</f>
        <v>69.375</v>
      </c>
      <c r="G106" s="16" t="s">
        <v>51</v>
      </c>
      <c r="H106" s="31">
        <f>F102*0.875</f>
        <v>65.625</v>
      </c>
      <c r="I106" s="11" t="s">
        <v>53</v>
      </c>
      <c r="K106" s="19">
        <f>K102*0.925</f>
        <v>97.125</v>
      </c>
      <c r="L106" s="16" t="s">
        <v>51</v>
      </c>
      <c r="M106" s="31">
        <f>K102*0.875</f>
        <v>91.875</v>
      </c>
      <c r="N106" s="11" t="s">
        <v>53</v>
      </c>
    </row>
    <row r="107" spans="1:14" ht="15.75">
      <c r="A107" s="20">
        <f>A102*0.875</f>
        <v>65.625</v>
      </c>
      <c r="B107" s="16" t="s">
        <v>51</v>
      </c>
      <c r="C107" s="10">
        <f>A102*0.85</f>
        <v>63.75</v>
      </c>
      <c r="D107" s="11" t="s">
        <v>55</v>
      </c>
      <c r="F107" s="20">
        <f>F102*0.875</f>
        <v>65.625</v>
      </c>
      <c r="G107" s="16" t="s">
        <v>51</v>
      </c>
      <c r="H107" s="31">
        <f>F102*0.85</f>
        <v>63.75</v>
      </c>
      <c r="I107" s="11" t="s">
        <v>55</v>
      </c>
      <c r="K107" s="19">
        <f>K102*0.875</f>
        <v>91.875</v>
      </c>
      <c r="L107" s="16" t="s">
        <v>51</v>
      </c>
      <c r="M107" s="31">
        <f>K102*0.85</f>
        <v>89.25</v>
      </c>
      <c r="N107" s="11" t="s">
        <v>55</v>
      </c>
    </row>
    <row r="108" spans="1:14" ht="15.75">
      <c r="A108" s="20">
        <f>A102*0.85</f>
        <v>63.75</v>
      </c>
      <c r="B108" s="16" t="s">
        <v>51</v>
      </c>
      <c r="C108" s="10">
        <f>A102*0.8</f>
        <v>60</v>
      </c>
      <c r="D108" s="11" t="s">
        <v>56</v>
      </c>
      <c r="F108" s="20">
        <f>F102*0.85</f>
        <v>63.75</v>
      </c>
      <c r="G108" s="16" t="s">
        <v>51</v>
      </c>
      <c r="H108" s="31">
        <f>F102*0.8</f>
        <v>60</v>
      </c>
      <c r="I108" s="11" t="s">
        <v>56</v>
      </c>
      <c r="K108" s="19">
        <f>K102*0.85</f>
        <v>89.25</v>
      </c>
      <c r="L108" s="16" t="s">
        <v>51</v>
      </c>
      <c r="M108" s="31">
        <f>K102*0.8</f>
        <v>84</v>
      </c>
      <c r="N108" s="11" t="s">
        <v>56</v>
      </c>
    </row>
    <row r="109" spans="1:14" ht="15.75">
      <c r="A109" s="20">
        <f>A102*0.8</f>
        <v>60</v>
      </c>
      <c r="B109" s="16" t="s">
        <v>51</v>
      </c>
      <c r="C109" s="10">
        <f>A102*0.75</f>
        <v>56.25</v>
      </c>
      <c r="D109" s="11" t="s">
        <v>57</v>
      </c>
      <c r="F109" s="20">
        <f>F102*0.8</f>
        <v>60</v>
      </c>
      <c r="G109" s="16" t="s">
        <v>51</v>
      </c>
      <c r="H109" s="31">
        <f>F102*0.75</f>
        <v>56.25</v>
      </c>
      <c r="I109" s="11" t="s">
        <v>57</v>
      </c>
      <c r="K109" s="19">
        <f>K102*0.8</f>
        <v>84</v>
      </c>
      <c r="L109" s="16" t="s">
        <v>51</v>
      </c>
      <c r="M109" s="31">
        <f>K102*0.75</f>
        <v>78.75</v>
      </c>
      <c r="N109" s="11" t="s">
        <v>57</v>
      </c>
    </row>
    <row r="110" spans="1:14" ht="15.75">
      <c r="A110" s="20">
        <f>A102*0.75</f>
        <v>56.25</v>
      </c>
      <c r="B110" s="16" t="s">
        <v>51</v>
      </c>
      <c r="C110" s="10">
        <f>A102*0.675</f>
        <v>50.625</v>
      </c>
      <c r="D110" s="11" t="s">
        <v>58</v>
      </c>
      <c r="F110" s="20">
        <f>F102*0.75</f>
        <v>56.25</v>
      </c>
      <c r="G110" s="16" t="s">
        <v>51</v>
      </c>
      <c r="H110" s="31">
        <f>F102*0.675</f>
        <v>50.625</v>
      </c>
      <c r="I110" s="11" t="s">
        <v>58</v>
      </c>
      <c r="K110" s="19">
        <f>K102*0.75</f>
        <v>78.75</v>
      </c>
      <c r="L110" s="16" t="s">
        <v>51</v>
      </c>
      <c r="M110" s="31">
        <f>K102*0.675</f>
        <v>70.875</v>
      </c>
      <c r="N110" s="11" t="s">
        <v>58</v>
      </c>
    </row>
    <row r="111" spans="1:14" ht="16.5" thickBot="1">
      <c r="A111" s="29">
        <f>A102*0.675</f>
        <v>50.625</v>
      </c>
      <c r="B111" s="17" t="s">
        <v>51</v>
      </c>
      <c r="C111" s="13">
        <f>A102*0.565</f>
        <v>42.374999999999993</v>
      </c>
      <c r="D111" s="14" t="s">
        <v>59</v>
      </c>
      <c r="F111" s="29">
        <f>F102*0.675</f>
        <v>50.625</v>
      </c>
      <c r="G111" s="17" t="s">
        <v>51</v>
      </c>
      <c r="H111" s="21">
        <f>F102*0.565</f>
        <v>42.374999999999993</v>
      </c>
      <c r="I111" s="14" t="s">
        <v>59</v>
      </c>
      <c r="K111" s="28">
        <f>K102*0.675</f>
        <v>70.875</v>
      </c>
      <c r="L111" s="17" t="s">
        <v>51</v>
      </c>
      <c r="M111" s="21">
        <f>K102*0.565</f>
        <v>59.324999999999996</v>
      </c>
      <c r="N111" s="14" t="s">
        <v>59</v>
      </c>
    </row>
    <row r="113" spans="1:14" ht="15.75">
      <c r="A113" s="41" t="s">
        <v>18</v>
      </c>
      <c r="B113" s="41"/>
      <c r="C113" s="41"/>
      <c r="D113" s="41"/>
      <c r="E113" s="3"/>
      <c r="F113" s="41" t="s">
        <v>19</v>
      </c>
      <c r="G113" s="41"/>
      <c r="H113" s="41"/>
      <c r="I113" s="41"/>
      <c r="J113" s="3"/>
      <c r="K113" s="41" t="s">
        <v>20</v>
      </c>
      <c r="L113" s="41"/>
      <c r="M113" s="41"/>
      <c r="N113" s="41"/>
    </row>
    <row r="114" spans="1:14">
      <c r="A114" s="53">
        <f>$A7*0.25</f>
        <v>75</v>
      </c>
      <c r="B114" s="53"/>
      <c r="C114" s="53"/>
      <c r="D114" s="53"/>
      <c r="E114" s="32"/>
      <c r="F114" s="53">
        <f>$A7*0.25</f>
        <v>75</v>
      </c>
      <c r="G114" s="53"/>
      <c r="H114" s="53"/>
      <c r="I114" s="53"/>
      <c r="J114" s="32"/>
      <c r="K114" s="53">
        <f>$A7*0.15</f>
        <v>45</v>
      </c>
      <c r="L114" s="53"/>
      <c r="M114" s="53"/>
      <c r="N114" s="53"/>
    </row>
    <row r="115" spans="1:14" ht="16.5" thickBot="1">
      <c r="A115" s="51" t="s">
        <v>65</v>
      </c>
      <c r="B115" s="51"/>
      <c r="C115" s="51"/>
      <c r="D115" s="51"/>
      <c r="E115" s="2"/>
      <c r="F115" s="51" t="s">
        <v>65</v>
      </c>
      <c r="G115" s="51"/>
      <c r="H115" s="51"/>
      <c r="I115" s="51"/>
      <c r="J115" s="2"/>
      <c r="K115" s="51" t="s">
        <v>65</v>
      </c>
      <c r="L115" s="51"/>
      <c r="M115" s="51"/>
      <c r="N115" s="51"/>
    </row>
    <row r="116" spans="1:14" ht="15.75">
      <c r="A116" s="18">
        <f>A114*1</f>
        <v>75</v>
      </c>
      <c r="B116" s="15" t="s">
        <v>51</v>
      </c>
      <c r="C116" s="7">
        <f>A114*0.95</f>
        <v>71.25</v>
      </c>
      <c r="D116" s="8" t="s">
        <v>52</v>
      </c>
      <c r="F116" s="18">
        <f>F114*1</f>
        <v>75</v>
      </c>
      <c r="G116" s="15" t="s">
        <v>51</v>
      </c>
      <c r="H116" s="30">
        <f>F114*0.95</f>
        <v>71.25</v>
      </c>
      <c r="I116" s="8" t="s">
        <v>52</v>
      </c>
      <c r="K116" s="18">
        <f>K114*1</f>
        <v>45</v>
      </c>
      <c r="L116" s="15" t="s">
        <v>51</v>
      </c>
      <c r="M116" s="30">
        <f>K114*0.95</f>
        <v>42.75</v>
      </c>
      <c r="N116" s="8" t="s">
        <v>52</v>
      </c>
    </row>
    <row r="117" spans="1:14" ht="15.75">
      <c r="A117" s="20">
        <f>A114*0.95</f>
        <v>71.25</v>
      </c>
      <c r="B117" s="16" t="s">
        <v>51</v>
      </c>
      <c r="C117" s="10">
        <f>A114*0.925</f>
        <v>69.375</v>
      </c>
      <c r="D117" s="11" t="s">
        <v>54</v>
      </c>
      <c r="F117" s="20">
        <f>F114*0.95</f>
        <v>71.25</v>
      </c>
      <c r="G117" s="16" t="s">
        <v>51</v>
      </c>
      <c r="H117" s="31">
        <f>F114*0.925</f>
        <v>69.375</v>
      </c>
      <c r="I117" s="11" t="s">
        <v>54</v>
      </c>
      <c r="K117" s="19">
        <f>K114*0.95</f>
        <v>42.75</v>
      </c>
      <c r="L117" s="16" t="s">
        <v>51</v>
      </c>
      <c r="M117" s="31">
        <f>K114*0.925</f>
        <v>41.625</v>
      </c>
      <c r="N117" s="11" t="s">
        <v>54</v>
      </c>
    </row>
    <row r="118" spans="1:14" ht="15.75">
      <c r="A118" s="20">
        <f>A114*0.925</f>
        <v>69.375</v>
      </c>
      <c r="B118" s="16" t="s">
        <v>51</v>
      </c>
      <c r="C118" s="10">
        <f>A114*0.875</f>
        <v>65.625</v>
      </c>
      <c r="D118" s="11" t="s">
        <v>53</v>
      </c>
      <c r="F118" s="20">
        <f>F114*0.925</f>
        <v>69.375</v>
      </c>
      <c r="G118" s="16" t="s">
        <v>51</v>
      </c>
      <c r="H118" s="31">
        <f>F114*0.875</f>
        <v>65.625</v>
      </c>
      <c r="I118" s="11" t="s">
        <v>53</v>
      </c>
      <c r="K118" s="19">
        <f>K114*0.925</f>
        <v>41.625</v>
      </c>
      <c r="L118" s="16" t="s">
        <v>51</v>
      </c>
      <c r="M118" s="31">
        <f>K114*0.875</f>
        <v>39.375</v>
      </c>
      <c r="N118" s="11" t="s">
        <v>53</v>
      </c>
    </row>
    <row r="119" spans="1:14" ht="15.75">
      <c r="A119" s="20">
        <f>A114*0.875</f>
        <v>65.625</v>
      </c>
      <c r="B119" s="16" t="s">
        <v>51</v>
      </c>
      <c r="C119" s="10">
        <f>A114*0.85</f>
        <v>63.75</v>
      </c>
      <c r="D119" s="11" t="s">
        <v>55</v>
      </c>
      <c r="F119" s="20">
        <f>F114*0.875</f>
        <v>65.625</v>
      </c>
      <c r="G119" s="16" t="s">
        <v>51</v>
      </c>
      <c r="H119" s="31">
        <f>F114*0.85</f>
        <v>63.75</v>
      </c>
      <c r="I119" s="11" t="s">
        <v>55</v>
      </c>
      <c r="K119" s="19">
        <f>K114*0.875</f>
        <v>39.375</v>
      </c>
      <c r="L119" s="16" t="s">
        <v>51</v>
      </c>
      <c r="M119" s="31">
        <f>K114*0.85</f>
        <v>38.25</v>
      </c>
      <c r="N119" s="11" t="s">
        <v>55</v>
      </c>
    </row>
    <row r="120" spans="1:14" ht="15.75">
      <c r="A120" s="20">
        <f>A114*0.85</f>
        <v>63.75</v>
      </c>
      <c r="B120" s="16" t="s">
        <v>51</v>
      </c>
      <c r="C120" s="10">
        <f>A114*0.8</f>
        <v>60</v>
      </c>
      <c r="D120" s="11" t="s">
        <v>56</v>
      </c>
      <c r="F120" s="20">
        <f>F114*0.85</f>
        <v>63.75</v>
      </c>
      <c r="G120" s="16" t="s">
        <v>51</v>
      </c>
      <c r="H120" s="10">
        <f>F114*0.8</f>
        <v>60</v>
      </c>
      <c r="I120" s="11" t="s">
        <v>56</v>
      </c>
      <c r="K120" s="19">
        <f>K114*0.85</f>
        <v>38.25</v>
      </c>
      <c r="L120" s="16" t="s">
        <v>51</v>
      </c>
      <c r="M120" s="31">
        <f>K114*0.8</f>
        <v>36</v>
      </c>
      <c r="N120" s="11" t="s">
        <v>56</v>
      </c>
    </row>
    <row r="121" spans="1:14" ht="15.75">
      <c r="A121" s="19">
        <f>A114*0.8</f>
        <v>60</v>
      </c>
      <c r="B121" s="16" t="s">
        <v>51</v>
      </c>
      <c r="C121" s="10">
        <f>A114*0.75</f>
        <v>56.25</v>
      </c>
      <c r="D121" s="11" t="s">
        <v>57</v>
      </c>
      <c r="F121" s="19">
        <f>F114*0.8</f>
        <v>60</v>
      </c>
      <c r="G121" s="16" t="s">
        <v>51</v>
      </c>
      <c r="H121" s="31">
        <f>F114*0.75</f>
        <v>56.25</v>
      </c>
      <c r="I121" s="11" t="s">
        <v>57</v>
      </c>
      <c r="K121" s="19">
        <f>K114*0.8</f>
        <v>36</v>
      </c>
      <c r="L121" s="16" t="s">
        <v>51</v>
      </c>
      <c r="M121" s="31">
        <f>K114*0.75</f>
        <v>33.75</v>
      </c>
      <c r="N121" s="11" t="s">
        <v>57</v>
      </c>
    </row>
    <row r="122" spans="1:14" ht="15.75">
      <c r="A122" s="20">
        <f>A114*0.75</f>
        <v>56.25</v>
      </c>
      <c r="B122" s="16" t="s">
        <v>51</v>
      </c>
      <c r="C122" s="10">
        <f>A114*0.675</f>
        <v>50.625</v>
      </c>
      <c r="D122" s="11" t="s">
        <v>58</v>
      </c>
      <c r="F122" s="20">
        <f>F114*0.75</f>
        <v>56.25</v>
      </c>
      <c r="G122" s="16" t="s">
        <v>51</v>
      </c>
      <c r="H122" s="31">
        <f>F114*0.675</f>
        <v>50.625</v>
      </c>
      <c r="I122" s="11" t="s">
        <v>58</v>
      </c>
      <c r="K122" s="19">
        <f>K114*0.75</f>
        <v>33.75</v>
      </c>
      <c r="L122" s="16" t="s">
        <v>51</v>
      </c>
      <c r="M122" s="31">
        <f>K114*0.675</f>
        <v>30.375000000000004</v>
      </c>
      <c r="N122" s="11" t="s">
        <v>58</v>
      </c>
    </row>
    <row r="123" spans="1:14" ht="16.5" thickBot="1">
      <c r="A123" s="29">
        <f>A114*0.675</f>
        <v>50.625</v>
      </c>
      <c r="B123" s="17" t="s">
        <v>51</v>
      </c>
      <c r="C123" s="13">
        <f>A114*0.565</f>
        <v>42.374999999999993</v>
      </c>
      <c r="D123" s="14" t="s">
        <v>59</v>
      </c>
      <c r="F123" s="29">
        <f>F114*0.675</f>
        <v>50.625</v>
      </c>
      <c r="G123" s="17" t="s">
        <v>51</v>
      </c>
      <c r="H123" s="21">
        <f>F114*0.565</f>
        <v>42.374999999999993</v>
      </c>
      <c r="I123" s="14" t="s">
        <v>59</v>
      </c>
      <c r="K123" s="29">
        <f>K114*0.675</f>
        <v>30.375000000000004</v>
      </c>
      <c r="L123" s="17" t="s">
        <v>51</v>
      </c>
      <c r="M123" s="13">
        <f>K114*0.565</f>
        <v>25.424999999999997</v>
      </c>
      <c r="N123" s="14" t="s">
        <v>59</v>
      </c>
    </row>
    <row r="133" spans="1:14" ht="33">
      <c r="A133" s="37" t="s">
        <v>75</v>
      </c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</row>
    <row r="134" spans="1:14" ht="15.75">
      <c r="A134" s="54" t="s">
        <v>21</v>
      </c>
      <c r="B134" s="54"/>
      <c r="C134" s="54"/>
      <c r="D134" s="54"/>
      <c r="E134" s="3"/>
      <c r="F134" s="54" t="s">
        <v>22</v>
      </c>
      <c r="G134" s="54"/>
      <c r="H134" s="54"/>
      <c r="I134" s="54"/>
      <c r="J134" s="3"/>
      <c r="K134" s="54" t="s">
        <v>23</v>
      </c>
      <c r="L134" s="54"/>
      <c r="M134" s="54"/>
      <c r="N134" s="54"/>
    </row>
    <row r="135" spans="1:14">
      <c r="A135" s="53">
        <f>$A7*0.15</f>
        <v>45</v>
      </c>
      <c r="B135" s="53"/>
      <c r="C135" s="53"/>
      <c r="D135" s="53"/>
      <c r="E135" s="32"/>
      <c r="F135" s="53">
        <f>$A7*0.75</f>
        <v>225</v>
      </c>
      <c r="G135" s="53"/>
      <c r="H135" s="53"/>
      <c r="I135" s="53"/>
      <c r="J135" s="32"/>
      <c r="K135" s="55">
        <f>$A7*0.8</f>
        <v>240</v>
      </c>
      <c r="L135" s="55"/>
      <c r="M135" s="55"/>
      <c r="N135" s="55"/>
    </row>
    <row r="136" spans="1:14" ht="16.5" thickBot="1">
      <c r="A136" s="42" t="s">
        <v>65</v>
      </c>
      <c r="B136" s="42"/>
      <c r="C136" s="42"/>
      <c r="D136" s="42"/>
      <c r="E136" s="2"/>
      <c r="F136" s="42" t="s">
        <v>65</v>
      </c>
      <c r="G136" s="42"/>
      <c r="H136" s="42"/>
      <c r="I136" s="42"/>
      <c r="J136" s="2"/>
      <c r="K136" s="42" t="s">
        <v>65</v>
      </c>
      <c r="L136" s="42"/>
      <c r="M136" s="42"/>
      <c r="N136" s="42"/>
    </row>
    <row r="137" spans="1:14" ht="15.75">
      <c r="A137" s="18">
        <f>A135*1</f>
        <v>45</v>
      </c>
      <c r="B137" s="15" t="s">
        <v>51</v>
      </c>
      <c r="C137" s="7">
        <f>A135*0.95</f>
        <v>42.75</v>
      </c>
      <c r="D137" s="8" t="s">
        <v>52</v>
      </c>
      <c r="F137" s="18">
        <f>F135*1</f>
        <v>225</v>
      </c>
      <c r="G137" s="15" t="s">
        <v>51</v>
      </c>
      <c r="H137" s="30">
        <f>F135*0.95</f>
        <v>213.75</v>
      </c>
      <c r="I137" s="8" t="s">
        <v>52</v>
      </c>
      <c r="K137" s="18">
        <f>K135*1</f>
        <v>240</v>
      </c>
      <c r="L137" s="15" t="s">
        <v>51</v>
      </c>
      <c r="M137" s="7">
        <f>K135*0.95</f>
        <v>228</v>
      </c>
      <c r="N137" s="8" t="s">
        <v>52</v>
      </c>
    </row>
    <row r="138" spans="1:14" ht="15.75">
      <c r="A138" s="20">
        <f>A135*0.95</f>
        <v>42.75</v>
      </c>
      <c r="B138" s="16" t="s">
        <v>51</v>
      </c>
      <c r="C138" s="10">
        <f>A135*0.925</f>
        <v>41.625</v>
      </c>
      <c r="D138" s="11" t="s">
        <v>54</v>
      </c>
      <c r="F138" s="19">
        <f>F135*0.95</f>
        <v>213.75</v>
      </c>
      <c r="G138" s="16" t="s">
        <v>51</v>
      </c>
      <c r="H138" s="31">
        <f>F135*0.925</f>
        <v>208.125</v>
      </c>
      <c r="I138" s="11" t="s">
        <v>54</v>
      </c>
      <c r="K138" s="19">
        <f>K135*0.95</f>
        <v>228</v>
      </c>
      <c r="L138" s="16" t="s">
        <v>51</v>
      </c>
      <c r="M138" s="10">
        <f>K135*0.925</f>
        <v>222</v>
      </c>
      <c r="N138" s="11" t="s">
        <v>54</v>
      </c>
    </row>
    <row r="139" spans="1:14" ht="15.75">
      <c r="A139" s="20">
        <f>A135*0.925</f>
        <v>41.625</v>
      </c>
      <c r="B139" s="16" t="s">
        <v>51</v>
      </c>
      <c r="C139" s="10">
        <f>A135*0.875</f>
        <v>39.375</v>
      </c>
      <c r="D139" s="11" t="s">
        <v>53</v>
      </c>
      <c r="F139" s="19">
        <f>F135*0.925</f>
        <v>208.125</v>
      </c>
      <c r="G139" s="16" t="s">
        <v>51</v>
      </c>
      <c r="H139" s="31">
        <f>F135*0.875</f>
        <v>196.875</v>
      </c>
      <c r="I139" s="11" t="s">
        <v>53</v>
      </c>
      <c r="K139" s="19">
        <f>K135*0.925</f>
        <v>222</v>
      </c>
      <c r="L139" s="16" t="s">
        <v>51</v>
      </c>
      <c r="M139" s="10">
        <f>K135*0.875</f>
        <v>210</v>
      </c>
      <c r="N139" s="11" t="s">
        <v>53</v>
      </c>
    </row>
    <row r="140" spans="1:14" ht="15.75">
      <c r="A140" s="20">
        <f>A135*0.875</f>
        <v>39.375</v>
      </c>
      <c r="B140" s="16" t="s">
        <v>51</v>
      </c>
      <c r="C140" s="10">
        <f>A135*0.85</f>
        <v>38.25</v>
      </c>
      <c r="D140" s="11" t="s">
        <v>55</v>
      </c>
      <c r="F140" s="19">
        <f>F135*0.875</f>
        <v>196.875</v>
      </c>
      <c r="G140" s="16" t="s">
        <v>51</v>
      </c>
      <c r="H140" s="31">
        <f>F135*0.85</f>
        <v>191.25</v>
      </c>
      <c r="I140" s="11" t="s">
        <v>55</v>
      </c>
      <c r="K140" s="19">
        <f>K135*0.875</f>
        <v>210</v>
      </c>
      <c r="L140" s="16" t="s">
        <v>51</v>
      </c>
      <c r="M140" s="10">
        <f>K135*0.85</f>
        <v>204</v>
      </c>
      <c r="N140" s="11" t="s">
        <v>55</v>
      </c>
    </row>
    <row r="141" spans="1:14" ht="15.75">
      <c r="A141" s="20">
        <f>A135*0.85</f>
        <v>38.25</v>
      </c>
      <c r="B141" s="16" t="s">
        <v>51</v>
      </c>
      <c r="C141" s="10">
        <f>A135*0.8</f>
        <v>36</v>
      </c>
      <c r="D141" s="11" t="s">
        <v>56</v>
      </c>
      <c r="F141" s="19">
        <f>F135*0.85</f>
        <v>191.25</v>
      </c>
      <c r="G141" s="16" t="s">
        <v>51</v>
      </c>
      <c r="H141" s="31">
        <f>F135*0.8</f>
        <v>180</v>
      </c>
      <c r="I141" s="11" t="s">
        <v>56</v>
      </c>
      <c r="K141" s="19">
        <f>K135*0.85</f>
        <v>204</v>
      </c>
      <c r="L141" s="16" t="s">
        <v>51</v>
      </c>
      <c r="M141" s="10">
        <f>K135*0.8</f>
        <v>192</v>
      </c>
      <c r="N141" s="11" t="s">
        <v>56</v>
      </c>
    </row>
    <row r="142" spans="1:14" ht="15.75">
      <c r="A142" s="20">
        <f>A135*0.8</f>
        <v>36</v>
      </c>
      <c r="B142" s="16" t="s">
        <v>51</v>
      </c>
      <c r="C142" s="10">
        <f>A135*0.75</f>
        <v>33.75</v>
      </c>
      <c r="D142" s="11" t="s">
        <v>57</v>
      </c>
      <c r="F142" s="19">
        <f>F135*0.8</f>
        <v>180</v>
      </c>
      <c r="G142" s="16" t="s">
        <v>51</v>
      </c>
      <c r="H142" s="31">
        <f>F135*0.75</f>
        <v>168.75</v>
      </c>
      <c r="I142" s="11" t="s">
        <v>57</v>
      </c>
      <c r="K142" s="19">
        <f>K135*0.8</f>
        <v>192</v>
      </c>
      <c r="L142" s="16" t="s">
        <v>51</v>
      </c>
      <c r="M142" s="10">
        <f>K135*0.75</f>
        <v>180</v>
      </c>
      <c r="N142" s="11" t="s">
        <v>57</v>
      </c>
    </row>
    <row r="143" spans="1:14" ht="15.75">
      <c r="A143" s="20">
        <f>A135*0.75</f>
        <v>33.75</v>
      </c>
      <c r="B143" s="16" t="s">
        <v>51</v>
      </c>
      <c r="C143" s="10">
        <f>A135*0.675</f>
        <v>30.375000000000004</v>
      </c>
      <c r="D143" s="11" t="s">
        <v>58</v>
      </c>
      <c r="F143" s="19">
        <f>F135*0.75</f>
        <v>168.75</v>
      </c>
      <c r="G143" s="16" t="s">
        <v>51</v>
      </c>
      <c r="H143" s="31">
        <f>F135*0.675</f>
        <v>151.875</v>
      </c>
      <c r="I143" s="11" t="s">
        <v>58</v>
      </c>
      <c r="K143" s="19">
        <f>K135*0.75</f>
        <v>180</v>
      </c>
      <c r="L143" s="16" t="s">
        <v>51</v>
      </c>
      <c r="M143" s="10">
        <f>K135*0.675</f>
        <v>162</v>
      </c>
      <c r="N143" s="11" t="s">
        <v>58</v>
      </c>
    </row>
    <row r="144" spans="1:14" ht="16.5" thickBot="1">
      <c r="A144" s="29">
        <f>A135*0.675</f>
        <v>30.375000000000004</v>
      </c>
      <c r="B144" s="17" t="s">
        <v>51</v>
      </c>
      <c r="C144" s="13">
        <f>A135*0.565</f>
        <v>25.424999999999997</v>
      </c>
      <c r="D144" s="14" t="s">
        <v>59</v>
      </c>
      <c r="F144" s="29">
        <f>F135*0.675</f>
        <v>151.875</v>
      </c>
      <c r="G144" s="17" t="s">
        <v>51</v>
      </c>
      <c r="H144" s="21">
        <f>F135*0.565</f>
        <v>127.12499999999999</v>
      </c>
      <c r="I144" s="14" t="s">
        <v>59</v>
      </c>
      <c r="K144" s="27">
        <f>K135*0.675</f>
        <v>162</v>
      </c>
      <c r="L144" s="17" t="s">
        <v>51</v>
      </c>
      <c r="M144" s="21">
        <f>K135*0.565</f>
        <v>135.6</v>
      </c>
      <c r="N144" s="14" t="s">
        <v>59</v>
      </c>
    </row>
    <row r="146" spans="1:14" ht="15.75">
      <c r="A146" s="54" t="s">
        <v>24</v>
      </c>
      <c r="B146" s="54"/>
      <c r="C146" s="54"/>
      <c r="D146" s="54"/>
      <c r="E146" s="3"/>
      <c r="F146" s="54" t="s">
        <v>25</v>
      </c>
      <c r="G146" s="54"/>
      <c r="H146" s="54"/>
      <c r="I146" s="54"/>
      <c r="J146" s="3"/>
      <c r="K146" s="54" t="s">
        <v>26</v>
      </c>
      <c r="L146" s="54"/>
      <c r="M146" s="54"/>
      <c r="N146" s="54"/>
    </row>
    <row r="147" spans="1:14" ht="15.75">
      <c r="A147" s="39">
        <f>$A7*0.35</f>
        <v>105</v>
      </c>
      <c r="B147" s="39"/>
      <c r="C147" s="39"/>
      <c r="D147" s="39"/>
      <c r="E147" s="3"/>
      <c r="F147" s="39">
        <f>$A7*0.35</f>
        <v>105</v>
      </c>
      <c r="G147" s="39"/>
      <c r="H147" s="39"/>
      <c r="I147" s="39"/>
      <c r="J147" s="3"/>
      <c r="K147" s="39">
        <f>A7*0.8</f>
        <v>240</v>
      </c>
      <c r="L147" s="39"/>
      <c r="M147" s="39"/>
      <c r="N147" s="39"/>
    </row>
    <row r="148" spans="1:14" ht="16.5" thickBot="1">
      <c r="A148" s="51" t="s">
        <v>65</v>
      </c>
      <c r="B148" s="51"/>
      <c r="C148" s="51"/>
      <c r="D148" s="51"/>
      <c r="E148" s="2"/>
      <c r="F148" s="51" t="s">
        <v>65</v>
      </c>
      <c r="G148" s="51"/>
      <c r="H148" s="51"/>
      <c r="I148" s="51"/>
      <c r="J148" s="2"/>
      <c r="K148" s="51" t="s">
        <v>65</v>
      </c>
      <c r="L148" s="51"/>
      <c r="M148" s="51"/>
      <c r="N148" s="51"/>
    </row>
    <row r="149" spans="1:14" ht="15.75">
      <c r="A149" s="18">
        <f>A147*1</f>
        <v>105</v>
      </c>
      <c r="B149" s="15" t="s">
        <v>51</v>
      </c>
      <c r="C149" s="7">
        <f>A147*0.95</f>
        <v>99.75</v>
      </c>
      <c r="D149" s="8" t="s">
        <v>52</v>
      </c>
      <c r="F149" s="18">
        <f>F147*1</f>
        <v>105</v>
      </c>
      <c r="G149" s="15" t="s">
        <v>51</v>
      </c>
      <c r="H149" s="30">
        <f>F147*0.95</f>
        <v>99.75</v>
      </c>
      <c r="I149" s="8" t="s">
        <v>52</v>
      </c>
      <c r="K149" s="18">
        <f>K147*1</f>
        <v>240</v>
      </c>
      <c r="L149" s="15" t="s">
        <v>51</v>
      </c>
      <c r="M149" s="7">
        <f>K147*0.95</f>
        <v>228</v>
      </c>
      <c r="N149" s="8" t="s">
        <v>52</v>
      </c>
    </row>
    <row r="150" spans="1:14" ht="15.75">
      <c r="A150" s="20">
        <f>A147*0.95</f>
        <v>99.75</v>
      </c>
      <c r="B150" s="16" t="s">
        <v>51</v>
      </c>
      <c r="C150" s="10">
        <f>A147*0.925</f>
        <v>97.125</v>
      </c>
      <c r="D150" s="11" t="s">
        <v>54</v>
      </c>
      <c r="F150" s="20">
        <f>F147*0.95</f>
        <v>99.75</v>
      </c>
      <c r="G150" s="16" t="s">
        <v>51</v>
      </c>
      <c r="H150" s="31">
        <f>F147*0.925</f>
        <v>97.125</v>
      </c>
      <c r="I150" s="11" t="s">
        <v>54</v>
      </c>
      <c r="K150" s="19">
        <f>K147*0.95</f>
        <v>228</v>
      </c>
      <c r="L150" s="16" t="s">
        <v>51</v>
      </c>
      <c r="M150" s="10">
        <f>K147*0.925</f>
        <v>222</v>
      </c>
      <c r="N150" s="11" t="s">
        <v>54</v>
      </c>
    </row>
    <row r="151" spans="1:14" ht="15.75">
      <c r="A151" s="20">
        <f>A147*0.925</f>
        <v>97.125</v>
      </c>
      <c r="B151" s="16" t="s">
        <v>51</v>
      </c>
      <c r="C151" s="10">
        <f>A147*0.875</f>
        <v>91.875</v>
      </c>
      <c r="D151" s="11" t="s">
        <v>53</v>
      </c>
      <c r="F151" s="20">
        <f>F147*0.925</f>
        <v>97.125</v>
      </c>
      <c r="G151" s="16" t="s">
        <v>51</v>
      </c>
      <c r="H151" s="31">
        <f>F147*0.875</f>
        <v>91.875</v>
      </c>
      <c r="I151" s="11" t="s">
        <v>53</v>
      </c>
      <c r="K151" s="19">
        <f>K147*0.925</f>
        <v>222</v>
      </c>
      <c r="L151" s="16" t="s">
        <v>51</v>
      </c>
      <c r="M151" s="10">
        <f>K147*0.875</f>
        <v>210</v>
      </c>
      <c r="N151" s="11" t="s">
        <v>53</v>
      </c>
    </row>
    <row r="152" spans="1:14" ht="15.75">
      <c r="A152" s="20">
        <f>A147*0.875</f>
        <v>91.875</v>
      </c>
      <c r="B152" s="16" t="s">
        <v>51</v>
      </c>
      <c r="C152" s="10">
        <f>A147*0.85</f>
        <v>89.25</v>
      </c>
      <c r="D152" s="11" t="s">
        <v>55</v>
      </c>
      <c r="F152" s="20">
        <f>F147*0.875</f>
        <v>91.875</v>
      </c>
      <c r="G152" s="16" t="s">
        <v>51</v>
      </c>
      <c r="H152" s="31">
        <f>F147*0.85</f>
        <v>89.25</v>
      </c>
      <c r="I152" s="11" t="s">
        <v>55</v>
      </c>
      <c r="K152" s="19">
        <f>K147*0.875</f>
        <v>210</v>
      </c>
      <c r="L152" s="16" t="s">
        <v>51</v>
      </c>
      <c r="M152" s="10">
        <f>K147*0.85</f>
        <v>204</v>
      </c>
      <c r="N152" s="11" t="s">
        <v>55</v>
      </c>
    </row>
    <row r="153" spans="1:14" ht="15.75">
      <c r="A153" s="20">
        <f>A147*0.85</f>
        <v>89.25</v>
      </c>
      <c r="B153" s="16" t="s">
        <v>51</v>
      </c>
      <c r="C153" s="10">
        <f>A147*0.8</f>
        <v>84</v>
      </c>
      <c r="D153" s="11" t="s">
        <v>56</v>
      </c>
      <c r="F153" s="20">
        <f>F147*0.85</f>
        <v>89.25</v>
      </c>
      <c r="G153" s="16" t="s">
        <v>51</v>
      </c>
      <c r="H153" s="31">
        <f>F147*0.8</f>
        <v>84</v>
      </c>
      <c r="I153" s="11" t="s">
        <v>56</v>
      </c>
      <c r="K153" s="19">
        <f>K147*0.85</f>
        <v>204</v>
      </c>
      <c r="L153" s="16" t="s">
        <v>51</v>
      </c>
      <c r="M153" s="10">
        <f>K147*0.8</f>
        <v>192</v>
      </c>
      <c r="N153" s="11" t="s">
        <v>56</v>
      </c>
    </row>
    <row r="154" spans="1:14" ht="15.75">
      <c r="A154" s="20">
        <f>A147*0.8</f>
        <v>84</v>
      </c>
      <c r="B154" s="16" t="s">
        <v>51</v>
      </c>
      <c r="C154" s="10">
        <f>A147*0.75</f>
        <v>78.75</v>
      </c>
      <c r="D154" s="11" t="s">
        <v>57</v>
      </c>
      <c r="F154" s="20">
        <f>F147*0.8</f>
        <v>84</v>
      </c>
      <c r="G154" s="16" t="s">
        <v>51</v>
      </c>
      <c r="H154" s="31">
        <f>F147*0.75</f>
        <v>78.75</v>
      </c>
      <c r="I154" s="11" t="s">
        <v>57</v>
      </c>
      <c r="K154" s="19">
        <f>K147*0.8</f>
        <v>192</v>
      </c>
      <c r="L154" s="16" t="s">
        <v>51</v>
      </c>
      <c r="M154" s="10">
        <f>K147*0.75</f>
        <v>180</v>
      </c>
      <c r="N154" s="11" t="s">
        <v>57</v>
      </c>
    </row>
    <row r="155" spans="1:14" ht="15.75">
      <c r="A155" s="20">
        <f>A147*0.75</f>
        <v>78.75</v>
      </c>
      <c r="B155" s="16" t="s">
        <v>51</v>
      </c>
      <c r="C155" s="10">
        <f>A147*0.675</f>
        <v>70.875</v>
      </c>
      <c r="D155" s="11" t="s">
        <v>58</v>
      </c>
      <c r="F155" s="20">
        <f>F147*0.75</f>
        <v>78.75</v>
      </c>
      <c r="G155" s="16" t="s">
        <v>51</v>
      </c>
      <c r="H155" s="31">
        <f>F147*0.675</f>
        <v>70.875</v>
      </c>
      <c r="I155" s="11" t="s">
        <v>58</v>
      </c>
      <c r="K155" s="19">
        <f>K147*0.75</f>
        <v>180</v>
      </c>
      <c r="L155" s="16" t="s">
        <v>51</v>
      </c>
      <c r="M155" s="10">
        <f>K147*0.675</f>
        <v>162</v>
      </c>
      <c r="N155" s="11" t="s">
        <v>58</v>
      </c>
    </row>
    <row r="156" spans="1:14" ht="16.5" thickBot="1">
      <c r="A156" s="29">
        <f>A147*0.675</f>
        <v>70.875</v>
      </c>
      <c r="B156" s="17" t="s">
        <v>51</v>
      </c>
      <c r="C156" s="13">
        <f>A147*0.565</f>
        <v>59.324999999999996</v>
      </c>
      <c r="D156" s="14" t="s">
        <v>59</v>
      </c>
      <c r="F156" s="29">
        <f>F147*0.675</f>
        <v>70.875</v>
      </c>
      <c r="G156" s="17" t="s">
        <v>51</v>
      </c>
      <c r="H156" s="21">
        <f>F147*0.565</f>
        <v>59.324999999999996</v>
      </c>
      <c r="I156" s="14" t="s">
        <v>59</v>
      </c>
      <c r="K156" s="27">
        <f>K147*0.675</f>
        <v>162</v>
      </c>
      <c r="L156" s="17" t="s">
        <v>51</v>
      </c>
      <c r="M156" s="21">
        <f>K147*0.565</f>
        <v>135.6</v>
      </c>
      <c r="N156" s="14" t="s">
        <v>59</v>
      </c>
    </row>
    <row r="158" spans="1:14" ht="15.75">
      <c r="A158" s="54" t="s">
        <v>27</v>
      </c>
      <c r="B158" s="54"/>
      <c r="C158" s="54"/>
      <c r="D158" s="54"/>
      <c r="E158" s="3"/>
      <c r="F158" s="54" t="s">
        <v>28</v>
      </c>
      <c r="G158" s="54"/>
      <c r="H158" s="54"/>
      <c r="I158" s="54"/>
      <c r="J158" s="3"/>
      <c r="K158" s="54" t="s">
        <v>29</v>
      </c>
      <c r="L158" s="54"/>
      <c r="M158" s="54"/>
      <c r="N158" s="54"/>
    </row>
    <row r="159" spans="1:14" ht="15.75">
      <c r="A159" s="39">
        <f>$A7*0.5</f>
        <v>150</v>
      </c>
      <c r="B159" s="39"/>
      <c r="C159" s="39"/>
      <c r="D159" s="39"/>
      <c r="E159" s="3"/>
      <c r="F159" s="39">
        <f>$A7*0.5</f>
        <v>150</v>
      </c>
      <c r="G159" s="39"/>
      <c r="H159" s="39"/>
      <c r="I159" s="39"/>
      <c r="J159" s="3"/>
      <c r="K159" s="39">
        <f>$A7*0.2</f>
        <v>60</v>
      </c>
      <c r="L159" s="39"/>
      <c r="M159" s="39"/>
      <c r="N159" s="39"/>
    </row>
    <row r="160" spans="1:14" ht="16.5" thickBot="1">
      <c r="A160" s="51" t="s">
        <v>65</v>
      </c>
      <c r="B160" s="51"/>
      <c r="C160" s="51"/>
      <c r="D160" s="51"/>
      <c r="E160" s="2"/>
      <c r="F160" s="51" t="s">
        <v>65</v>
      </c>
      <c r="G160" s="51"/>
      <c r="H160" s="51"/>
      <c r="I160" s="51"/>
      <c r="J160" s="2"/>
      <c r="K160" s="51" t="s">
        <v>65</v>
      </c>
      <c r="L160" s="51"/>
      <c r="M160" s="51"/>
      <c r="N160" s="51"/>
    </row>
    <row r="161" spans="1:14" ht="15.75">
      <c r="A161" s="18">
        <f>A159*1</f>
        <v>150</v>
      </c>
      <c r="B161" s="15" t="s">
        <v>51</v>
      </c>
      <c r="C161" s="7">
        <f>A159*0.95</f>
        <v>142.5</v>
      </c>
      <c r="D161" s="8" t="s">
        <v>52</v>
      </c>
      <c r="F161" s="18">
        <f>F159*1</f>
        <v>150</v>
      </c>
      <c r="G161" s="15" t="s">
        <v>51</v>
      </c>
      <c r="H161" s="7">
        <f>F159*0.95</f>
        <v>142.5</v>
      </c>
      <c r="I161" s="8" t="s">
        <v>52</v>
      </c>
      <c r="K161" s="18">
        <f>K159*1</f>
        <v>60</v>
      </c>
      <c r="L161" s="15" t="s">
        <v>51</v>
      </c>
      <c r="M161" s="7">
        <f>K159*0.95</f>
        <v>57</v>
      </c>
      <c r="N161" s="8" t="s">
        <v>52</v>
      </c>
    </row>
    <row r="162" spans="1:14" ht="15.75">
      <c r="A162" s="19">
        <f>A159*0.95</f>
        <v>142.5</v>
      </c>
      <c r="B162" s="16" t="s">
        <v>51</v>
      </c>
      <c r="C162" s="10">
        <f>A159*0.925</f>
        <v>138.75</v>
      </c>
      <c r="D162" s="11" t="s">
        <v>54</v>
      </c>
      <c r="F162" s="19">
        <f>F159*0.95</f>
        <v>142.5</v>
      </c>
      <c r="G162" s="16" t="s">
        <v>51</v>
      </c>
      <c r="H162" s="10">
        <f>F159*0.925</f>
        <v>138.75</v>
      </c>
      <c r="I162" s="11" t="s">
        <v>54</v>
      </c>
      <c r="K162" s="19">
        <f>K159*0.95</f>
        <v>57</v>
      </c>
      <c r="L162" s="16" t="s">
        <v>51</v>
      </c>
      <c r="M162" s="10">
        <f>K159*0.925</f>
        <v>55.5</v>
      </c>
      <c r="N162" s="11" t="s">
        <v>54</v>
      </c>
    </row>
    <row r="163" spans="1:14" ht="15.75">
      <c r="A163" s="19">
        <f>A159*0.925</f>
        <v>138.75</v>
      </c>
      <c r="B163" s="16" t="s">
        <v>51</v>
      </c>
      <c r="C163" s="10">
        <f>A159*0.875</f>
        <v>131.25</v>
      </c>
      <c r="D163" s="11" t="s">
        <v>53</v>
      </c>
      <c r="F163" s="19">
        <f>F159*0.925</f>
        <v>138.75</v>
      </c>
      <c r="G163" s="16" t="s">
        <v>51</v>
      </c>
      <c r="H163" s="10">
        <f>F159*0.875</f>
        <v>131.25</v>
      </c>
      <c r="I163" s="11" t="s">
        <v>53</v>
      </c>
      <c r="K163" s="19">
        <f>K159*0.925</f>
        <v>55.5</v>
      </c>
      <c r="L163" s="16" t="s">
        <v>51</v>
      </c>
      <c r="M163" s="10">
        <f>K159*0.875</f>
        <v>52.5</v>
      </c>
      <c r="N163" s="11" t="s">
        <v>53</v>
      </c>
    </row>
    <row r="164" spans="1:14" ht="15.75">
      <c r="A164" s="19">
        <f>A159*0.875</f>
        <v>131.25</v>
      </c>
      <c r="B164" s="16" t="s">
        <v>51</v>
      </c>
      <c r="C164" s="10">
        <f>A159*0.85</f>
        <v>127.5</v>
      </c>
      <c r="D164" s="11" t="s">
        <v>55</v>
      </c>
      <c r="F164" s="19">
        <f>F159*0.875</f>
        <v>131.25</v>
      </c>
      <c r="G164" s="16" t="s">
        <v>51</v>
      </c>
      <c r="H164" s="10">
        <f>F159*0.85</f>
        <v>127.5</v>
      </c>
      <c r="I164" s="11" t="s">
        <v>55</v>
      </c>
      <c r="K164" s="19">
        <f>K159*0.875</f>
        <v>52.5</v>
      </c>
      <c r="L164" s="16" t="s">
        <v>51</v>
      </c>
      <c r="M164" s="10">
        <f>K159*0.85</f>
        <v>51</v>
      </c>
      <c r="N164" s="11" t="s">
        <v>55</v>
      </c>
    </row>
    <row r="165" spans="1:14" ht="15.75">
      <c r="A165" s="19">
        <f>A159*0.85</f>
        <v>127.5</v>
      </c>
      <c r="B165" s="16" t="s">
        <v>51</v>
      </c>
      <c r="C165" s="10">
        <f>A159*0.8</f>
        <v>120</v>
      </c>
      <c r="D165" s="11" t="s">
        <v>56</v>
      </c>
      <c r="F165" s="19">
        <f>F159*0.85</f>
        <v>127.5</v>
      </c>
      <c r="G165" s="16" t="s">
        <v>51</v>
      </c>
      <c r="H165" s="10">
        <f>F159*0.8</f>
        <v>120</v>
      </c>
      <c r="I165" s="11" t="s">
        <v>56</v>
      </c>
      <c r="K165" s="19">
        <f>K159*0.85</f>
        <v>51</v>
      </c>
      <c r="L165" s="16" t="s">
        <v>51</v>
      </c>
      <c r="M165" s="10">
        <f>K159*0.8</f>
        <v>48</v>
      </c>
      <c r="N165" s="11" t="s">
        <v>56</v>
      </c>
    </row>
    <row r="166" spans="1:14" ht="15.75">
      <c r="A166" s="19">
        <f>A159*0.8</f>
        <v>120</v>
      </c>
      <c r="B166" s="16" t="s">
        <v>51</v>
      </c>
      <c r="C166" s="10">
        <f>A159*0.75</f>
        <v>112.5</v>
      </c>
      <c r="D166" s="11" t="s">
        <v>57</v>
      </c>
      <c r="F166" s="19">
        <f>F159*0.8</f>
        <v>120</v>
      </c>
      <c r="G166" s="16" t="s">
        <v>51</v>
      </c>
      <c r="H166" s="10">
        <f>F159*0.75</f>
        <v>112.5</v>
      </c>
      <c r="I166" s="11" t="s">
        <v>57</v>
      </c>
      <c r="K166" s="19">
        <f>K159*0.8</f>
        <v>48</v>
      </c>
      <c r="L166" s="16" t="s">
        <v>51</v>
      </c>
      <c r="M166" s="10">
        <f>K159*0.75</f>
        <v>45</v>
      </c>
      <c r="N166" s="11" t="s">
        <v>57</v>
      </c>
    </row>
    <row r="167" spans="1:14" ht="15.75">
      <c r="A167" s="19">
        <f>A159*0.75</f>
        <v>112.5</v>
      </c>
      <c r="B167" s="16" t="s">
        <v>51</v>
      </c>
      <c r="C167" s="10">
        <f>A159*0.675</f>
        <v>101.25</v>
      </c>
      <c r="D167" s="11" t="s">
        <v>58</v>
      </c>
      <c r="F167" s="19">
        <f>F159*0.75</f>
        <v>112.5</v>
      </c>
      <c r="G167" s="16" t="s">
        <v>51</v>
      </c>
      <c r="H167" s="10">
        <f>F159*0.675</f>
        <v>101.25</v>
      </c>
      <c r="I167" s="11" t="s">
        <v>58</v>
      </c>
      <c r="K167" s="19">
        <f>K159*0.75</f>
        <v>45</v>
      </c>
      <c r="L167" s="16" t="s">
        <v>51</v>
      </c>
      <c r="M167" s="10">
        <f>K159*0.675</f>
        <v>40.5</v>
      </c>
      <c r="N167" s="11" t="s">
        <v>58</v>
      </c>
    </row>
    <row r="168" spans="1:14" ht="16.5" thickBot="1">
      <c r="A168" s="27">
        <f>A159*0.675</f>
        <v>101.25</v>
      </c>
      <c r="B168" s="17" t="s">
        <v>51</v>
      </c>
      <c r="C168" s="13">
        <f>A159*0.565</f>
        <v>84.749999999999986</v>
      </c>
      <c r="D168" s="14" t="s">
        <v>59</v>
      </c>
      <c r="F168" s="27">
        <f>F159*0.675</f>
        <v>101.25</v>
      </c>
      <c r="G168" s="17" t="s">
        <v>51</v>
      </c>
      <c r="H168" s="13">
        <f>F159*0.565</f>
        <v>84.749999999999986</v>
      </c>
      <c r="I168" s="14" t="s">
        <v>59</v>
      </c>
      <c r="K168" s="27">
        <f>K159*0.675</f>
        <v>40.5</v>
      </c>
      <c r="L168" s="17" t="s">
        <v>51</v>
      </c>
      <c r="M168" s="13">
        <f>K159*0.565</f>
        <v>33.9</v>
      </c>
      <c r="N168" s="14" t="s">
        <v>59</v>
      </c>
    </row>
    <row r="178" spans="1:14" ht="33">
      <c r="A178" s="37" t="s">
        <v>75</v>
      </c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</row>
    <row r="179" spans="1:14" ht="15.75">
      <c r="A179" s="41" t="s">
        <v>30</v>
      </c>
      <c r="B179" s="41"/>
      <c r="C179" s="41"/>
      <c r="D179" s="41"/>
      <c r="E179" s="3"/>
      <c r="F179" s="54" t="s">
        <v>31</v>
      </c>
      <c r="G179" s="54"/>
      <c r="H179" s="54"/>
      <c r="I179" s="54"/>
      <c r="J179" s="3"/>
      <c r="K179" s="54" t="s">
        <v>32</v>
      </c>
      <c r="L179" s="54"/>
      <c r="M179" s="54"/>
      <c r="N179" s="54"/>
    </row>
    <row r="180" spans="1:14" ht="15.75">
      <c r="A180" s="39">
        <f>$A7*0.15</f>
        <v>45</v>
      </c>
      <c r="B180" s="39"/>
      <c r="C180" s="39"/>
      <c r="D180" s="39"/>
      <c r="E180" s="3"/>
      <c r="F180" s="39">
        <f>$A7*0.15</f>
        <v>45</v>
      </c>
      <c r="G180" s="39"/>
      <c r="H180" s="39"/>
      <c r="I180" s="39"/>
      <c r="J180" s="3"/>
      <c r="K180" s="39">
        <f>$A7*0.2</f>
        <v>60</v>
      </c>
      <c r="L180" s="39"/>
      <c r="M180" s="39"/>
      <c r="N180" s="39"/>
    </row>
    <row r="181" spans="1:14" ht="16.5" thickBot="1">
      <c r="A181" s="51" t="s">
        <v>65</v>
      </c>
      <c r="B181" s="51"/>
      <c r="C181" s="51"/>
      <c r="D181" s="51"/>
      <c r="E181" s="2"/>
      <c r="F181" s="51" t="s">
        <v>65</v>
      </c>
      <c r="G181" s="51"/>
      <c r="H181" s="51"/>
      <c r="I181" s="51"/>
      <c r="J181" s="2"/>
      <c r="K181" s="51" t="s">
        <v>65</v>
      </c>
      <c r="L181" s="51"/>
      <c r="M181" s="51"/>
      <c r="N181" s="51"/>
    </row>
    <row r="182" spans="1:14" ht="15.75">
      <c r="A182" s="18">
        <f>A180*1</f>
        <v>45</v>
      </c>
      <c r="B182" s="15" t="s">
        <v>51</v>
      </c>
      <c r="C182" s="7">
        <f>A180*0.95</f>
        <v>42.75</v>
      </c>
      <c r="D182" s="8" t="s">
        <v>52</v>
      </c>
      <c r="F182" s="18">
        <f>F180*1</f>
        <v>45</v>
      </c>
      <c r="G182" s="15" t="s">
        <v>51</v>
      </c>
      <c r="H182" s="30">
        <f>F180*0.95</f>
        <v>42.75</v>
      </c>
      <c r="I182" s="8" t="s">
        <v>52</v>
      </c>
      <c r="K182" s="18">
        <f>K180*1</f>
        <v>60</v>
      </c>
      <c r="L182" s="15" t="s">
        <v>51</v>
      </c>
      <c r="M182" s="7">
        <f>K180*0.95</f>
        <v>57</v>
      </c>
      <c r="N182" s="8" t="s">
        <v>52</v>
      </c>
    </row>
    <row r="183" spans="1:14" ht="15.75">
      <c r="A183" s="20">
        <f>A180*0.95</f>
        <v>42.75</v>
      </c>
      <c r="B183" s="16" t="s">
        <v>51</v>
      </c>
      <c r="C183" s="10">
        <f>A180*0.925</f>
        <v>41.625</v>
      </c>
      <c r="D183" s="11" t="s">
        <v>54</v>
      </c>
      <c r="F183" s="20">
        <f>F180*0.95</f>
        <v>42.75</v>
      </c>
      <c r="G183" s="16" t="s">
        <v>51</v>
      </c>
      <c r="H183" s="31">
        <f>F180*0.925</f>
        <v>41.625</v>
      </c>
      <c r="I183" s="11" t="s">
        <v>54</v>
      </c>
      <c r="K183" s="19">
        <f>K180*0.95</f>
        <v>57</v>
      </c>
      <c r="L183" s="16" t="s">
        <v>51</v>
      </c>
      <c r="M183" s="10">
        <f>K180*0.925</f>
        <v>55.5</v>
      </c>
      <c r="N183" s="11" t="s">
        <v>54</v>
      </c>
    </row>
    <row r="184" spans="1:14" ht="15.75">
      <c r="A184" s="20">
        <f>A180*0.925</f>
        <v>41.625</v>
      </c>
      <c r="B184" s="16" t="s">
        <v>51</v>
      </c>
      <c r="C184" s="10">
        <f>A180*0.875</f>
        <v>39.375</v>
      </c>
      <c r="D184" s="11" t="s">
        <v>53</v>
      </c>
      <c r="F184" s="20">
        <f>F180*0.925</f>
        <v>41.625</v>
      </c>
      <c r="G184" s="16" t="s">
        <v>51</v>
      </c>
      <c r="H184" s="31">
        <f>F180*0.875</f>
        <v>39.375</v>
      </c>
      <c r="I184" s="11" t="s">
        <v>53</v>
      </c>
      <c r="K184" s="19">
        <f>K180*0.925</f>
        <v>55.5</v>
      </c>
      <c r="L184" s="16" t="s">
        <v>51</v>
      </c>
      <c r="M184" s="10">
        <f>K180*0.875</f>
        <v>52.5</v>
      </c>
      <c r="N184" s="11" t="s">
        <v>53</v>
      </c>
    </row>
    <row r="185" spans="1:14" ht="15.75">
      <c r="A185" s="20">
        <f>A180*0.875</f>
        <v>39.375</v>
      </c>
      <c r="B185" s="16" t="s">
        <v>51</v>
      </c>
      <c r="C185" s="10">
        <f>A180*0.85</f>
        <v>38.25</v>
      </c>
      <c r="D185" s="11" t="s">
        <v>55</v>
      </c>
      <c r="F185" s="20">
        <f>F180*0.875</f>
        <v>39.375</v>
      </c>
      <c r="G185" s="16" t="s">
        <v>51</v>
      </c>
      <c r="H185" s="31">
        <f>F180*0.85</f>
        <v>38.25</v>
      </c>
      <c r="I185" s="11" t="s">
        <v>55</v>
      </c>
      <c r="K185" s="19">
        <f>K180*0.875</f>
        <v>52.5</v>
      </c>
      <c r="L185" s="16" t="s">
        <v>51</v>
      </c>
      <c r="M185" s="10">
        <f>K180*0.85</f>
        <v>51</v>
      </c>
      <c r="N185" s="11" t="s">
        <v>55</v>
      </c>
    </row>
    <row r="186" spans="1:14" ht="15.75">
      <c r="A186" s="20">
        <f>A180*0.85</f>
        <v>38.25</v>
      </c>
      <c r="B186" s="16" t="s">
        <v>51</v>
      </c>
      <c r="C186" s="10">
        <f>A180*0.8</f>
        <v>36</v>
      </c>
      <c r="D186" s="11" t="s">
        <v>56</v>
      </c>
      <c r="F186" s="20">
        <f>F180*0.85</f>
        <v>38.25</v>
      </c>
      <c r="G186" s="16" t="s">
        <v>51</v>
      </c>
      <c r="H186" s="31">
        <f>F180*0.8</f>
        <v>36</v>
      </c>
      <c r="I186" s="11" t="s">
        <v>56</v>
      </c>
      <c r="K186" s="19">
        <f>K180*0.85</f>
        <v>51</v>
      </c>
      <c r="L186" s="16" t="s">
        <v>51</v>
      </c>
      <c r="M186" s="10">
        <f>K180*0.8</f>
        <v>48</v>
      </c>
      <c r="N186" s="11" t="s">
        <v>56</v>
      </c>
    </row>
    <row r="187" spans="1:14" ht="15.75">
      <c r="A187" s="20">
        <f>A180*0.8</f>
        <v>36</v>
      </c>
      <c r="B187" s="16" t="s">
        <v>51</v>
      </c>
      <c r="C187" s="10">
        <f>A180*0.75</f>
        <v>33.75</v>
      </c>
      <c r="D187" s="11" t="s">
        <v>57</v>
      </c>
      <c r="F187" s="20">
        <f>F180*0.8</f>
        <v>36</v>
      </c>
      <c r="G187" s="16" t="s">
        <v>51</v>
      </c>
      <c r="H187" s="31">
        <f>F180*0.75</f>
        <v>33.75</v>
      </c>
      <c r="I187" s="11" t="s">
        <v>57</v>
      </c>
      <c r="K187" s="19">
        <f>K180*0.8</f>
        <v>48</v>
      </c>
      <c r="L187" s="16" t="s">
        <v>51</v>
      </c>
      <c r="M187" s="10">
        <f>K180*0.75</f>
        <v>45</v>
      </c>
      <c r="N187" s="11" t="s">
        <v>57</v>
      </c>
    </row>
    <row r="188" spans="1:14" ht="15.75">
      <c r="A188" s="20">
        <f>A180*0.75</f>
        <v>33.75</v>
      </c>
      <c r="B188" s="16" t="s">
        <v>51</v>
      </c>
      <c r="C188" s="10">
        <f>A180*0.675</f>
        <v>30.375000000000004</v>
      </c>
      <c r="D188" s="11" t="s">
        <v>58</v>
      </c>
      <c r="F188" s="20">
        <f>F180*0.75</f>
        <v>33.75</v>
      </c>
      <c r="G188" s="16" t="s">
        <v>51</v>
      </c>
      <c r="H188" s="31">
        <f>F180*0.675</f>
        <v>30.375000000000004</v>
      </c>
      <c r="I188" s="11" t="s">
        <v>58</v>
      </c>
      <c r="K188" s="19">
        <f>K180*0.75</f>
        <v>45</v>
      </c>
      <c r="L188" s="16" t="s">
        <v>51</v>
      </c>
      <c r="M188" s="10">
        <f>K180*0.675</f>
        <v>40.5</v>
      </c>
      <c r="N188" s="11" t="s">
        <v>58</v>
      </c>
    </row>
    <row r="189" spans="1:14" ht="16.5" thickBot="1">
      <c r="A189" s="29">
        <f>A180*0.675</f>
        <v>30.375000000000004</v>
      </c>
      <c r="B189" s="17" t="s">
        <v>51</v>
      </c>
      <c r="C189" s="13">
        <f>A180*0.565</f>
        <v>25.424999999999997</v>
      </c>
      <c r="D189" s="14" t="s">
        <v>59</v>
      </c>
      <c r="F189" s="29">
        <f>F180*0.675</f>
        <v>30.375000000000004</v>
      </c>
      <c r="G189" s="17" t="s">
        <v>51</v>
      </c>
      <c r="H189" s="21">
        <f>F180*0.565</f>
        <v>25.424999999999997</v>
      </c>
      <c r="I189" s="14" t="s">
        <v>59</v>
      </c>
      <c r="K189" s="27">
        <f>K180*0.675</f>
        <v>40.5</v>
      </c>
      <c r="L189" s="17" t="s">
        <v>51</v>
      </c>
      <c r="M189" s="21">
        <f>K180*0.565</f>
        <v>33.9</v>
      </c>
      <c r="N189" s="14" t="s">
        <v>59</v>
      </c>
    </row>
    <row r="191" spans="1:14" ht="15.75">
      <c r="A191" s="41" t="s">
        <v>33</v>
      </c>
      <c r="B191" s="41"/>
      <c r="C191" s="41"/>
      <c r="D191" s="41"/>
      <c r="E191" s="3"/>
      <c r="F191" s="54" t="s">
        <v>34</v>
      </c>
      <c r="G191" s="54"/>
      <c r="H191" s="54"/>
      <c r="I191" s="54"/>
      <c r="J191" s="3"/>
      <c r="K191" s="56" t="s">
        <v>35</v>
      </c>
      <c r="L191" s="56"/>
      <c r="M191" s="56"/>
      <c r="N191" s="56"/>
    </row>
    <row r="192" spans="1:14" ht="15.75">
      <c r="A192" s="39">
        <f>$A7*0.2</f>
        <v>60</v>
      </c>
      <c r="B192" s="39"/>
      <c r="C192" s="39"/>
      <c r="D192" s="39"/>
      <c r="E192" s="3"/>
      <c r="F192" s="39">
        <f>$A7*0.2</f>
        <v>60</v>
      </c>
      <c r="G192" s="39"/>
      <c r="H192" s="39"/>
      <c r="I192" s="39"/>
      <c r="J192" s="3"/>
      <c r="K192" s="39">
        <f>$A7*0.2</f>
        <v>60</v>
      </c>
      <c r="L192" s="39"/>
      <c r="M192" s="39"/>
      <c r="N192" s="39"/>
    </row>
    <row r="193" spans="1:14" ht="16.5" thickBot="1">
      <c r="A193" s="51" t="s">
        <v>65</v>
      </c>
      <c r="B193" s="51"/>
      <c r="C193" s="51"/>
      <c r="D193" s="51"/>
      <c r="E193" s="2"/>
      <c r="F193" s="51" t="s">
        <v>65</v>
      </c>
      <c r="G193" s="51"/>
      <c r="H193" s="51"/>
      <c r="I193" s="51"/>
      <c r="J193" s="2"/>
      <c r="K193" s="51" t="s">
        <v>65</v>
      </c>
      <c r="L193" s="51"/>
      <c r="M193" s="51"/>
      <c r="N193" s="51"/>
    </row>
    <row r="194" spans="1:14" ht="15.75">
      <c r="A194" s="18">
        <f>A192*1</f>
        <v>60</v>
      </c>
      <c r="B194" s="15" t="s">
        <v>51</v>
      </c>
      <c r="C194" s="7">
        <f>A192*0.95</f>
        <v>57</v>
      </c>
      <c r="D194" s="8" t="s">
        <v>52</v>
      </c>
      <c r="F194" s="18">
        <f>F192*1</f>
        <v>60</v>
      </c>
      <c r="G194" s="15" t="s">
        <v>51</v>
      </c>
      <c r="H194" s="7">
        <f>F192*0.95</f>
        <v>57</v>
      </c>
      <c r="I194" s="8" t="s">
        <v>52</v>
      </c>
      <c r="K194" s="18">
        <f>K192*1</f>
        <v>60</v>
      </c>
      <c r="L194" s="15" t="s">
        <v>51</v>
      </c>
      <c r="M194" s="7">
        <f>K192*0.95</f>
        <v>57</v>
      </c>
      <c r="N194" s="8" t="s">
        <v>52</v>
      </c>
    </row>
    <row r="195" spans="1:14" ht="15.75">
      <c r="A195" s="19">
        <f>A192*0.95</f>
        <v>57</v>
      </c>
      <c r="B195" s="16" t="s">
        <v>51</v>
      </c>
      <c r="C195" s="10">
        <f>A192*0.925</f>
        <v>55.5</v>
      </c>
      <c r="D195" s="11" t="s">
        <v>54</v>
      </c>
      <c r="F195" s="19">
        <f>F192*0.95</f>
        <v>57</v>
      </c>
      <c r="G195" s="16" t="s">
        <v>51</v>
      </c>
      <c r="H195" s="10">
        <f>F192*0.925</f>
        <v>55.5</v>
      </c>
      <c r="I195" s="11" t="s">
        <v>54</v>
      </c>
      <c r="K195" s="19">
        <f>K192*0.95</f>
        <v>57</v>
      </c>
      <c r="L195" s="16" t="s">
        <v>51</v>
      </c>
      <c r="M195" s="10">
        <f>K192*0.925</f>
        <v>55.5</v>
      </c>
      <c r="N195" s="11" t="s">
        <v>54</v>
      </c>
    </row>
    <row r="196" spans="1:14" ht="15.75">
      <c r="A196" s="19">
        <f>A192*0.925</f>
        <v>55.5</v>
      </c>
      <c r="B196" s="16" t="s">
        <v>51</v>
      </c>
      <c r="C196" s="10">
        <f>A192*0.875</f>
        <v>52.5</v>
      </c>
      <c r="D196" s="11" t="s">
        <v>53</v>
      </c>
      <c r="F196" s="19">
        <f>F192*0.925</f>
        <v>55.5</v>
      </c>
      <c r="G196" s="16" t="s">
        <v>51</v>
      </c>
      <c r="H196" s="10">
        <f>F192*0.875</f>
        <v>52.5</v>
      </c>
      <c r="I196" s="11" t="s">
        <v>53</v>
      </c>
      <c r="K196" s="19">
        <f>K192*0.925</f>
        <v>55.5</v>
      </c>
      <c r="L196" s="16" t="s">
        <v>51</v>
      </c>
      <c r="M196" s="10">
        <f>K192*0.875</f>
        <v>52.5</v>
      </c>
      <c r="N196" s="11" t="s">
        <v>53</v>
      </c>
    </row>
    <row r="197" spans="1:14" ht="15.75">
      <c r="A197" s="19">
        <f>A192*0.875</f>
        <v>52.5</v>
      </c>
      <c r="B197" s="16" t="s">
        <v>51</v>
      </c>
      <c r="C197" s="10">
        <f>A192*0.85</f>
        <v>51</v>
      </c>
      <c r="D197" s="11" t="s">
        <v>55</v>
      </c>
      <c r="F197" s="19">
        <f>F192*0.875</f>
        <v>52.5</v>
      </c>
      <c r="G197" s="16" t="s">
        <v>51</v>
      </c>
      <c r="H197" s="10">
        <f>F192*0.85</f>
        <v>51</v>
      </c>
      <c r="I197" s="11" t="s">
        <v>55</v>
      </c>
      <c r="K197" s="19">
        <f>K192*0.875</f>
        <v>52.5</v>
      </c>
      <c r="L197" s="16" t="s">
        <v>51</v>
      </c>
      <c r="M197" s="10">
        <f>K192*0.85</f>
        <v>51</v>
      </c>
      <c r="N197" s="11" t="s">
        <v>55</v>
      </c>
    </row>
    <row r="198" spans="1:14" ht="15.75">
      <c r="A198" s="19">
        <f>A192*0.85</f>
        <v>51</v>
      </c>
      <c r="B198" s="16" t="s">
        <v>51</v>
      </c>
      <c r="C198" s="10">
        <f>A192*0.8</f>
        <v>48</v>
      </c>
      <c r="D198" s="11" t="s">
        <v>56</v>
      </c>
      <c r="F198" s="19">
        <f>F192*0.85</f>
        <v>51</v>
      </c>
      <c r="G198" s="16" t="s">
        <v>51</v>
      </c>
      <c r="H198" s="10">
        <f>F192*0.8</f>
        <v>48</v>
      </c>
      <c r="I198" s="11" t="s">
        <v>56</v>
      </c>
      <c r="K198" s="19">
        <f>K192*0.85</f>
        <v>51</v>
      </c>
      <c r="L198" s="16" t="s">
        <v>51</v>
      </c>
      <c r="M198" s="10">
        <f>K192*0.8</f>
        <v>48</v>
      </c>
      <c r="N198" s="11" t="s">
        <v>56</v>
      </c>
    </row>
    <row r="199" spans="1:14" ht="15.75">
      <c r="A199" s="19">
        <f>A192*0.8</f>
        <v>48</v>
      </c>
      <c r="B199" s="16" t="s">
        <v>51</v>
      </c>
      <c r="C199" s="10">
        <f>A192*0.75</f>
        <v>45</v>
      </c>
      <c r="D199" s="11" t="s">
        <v>57</v>
      </c>
      <c r="F199" s="19">
        <f>F192*0.8</f>
        <v>48</v>
      </c>
      <c r="G199" s="16" t="s">
        <v>51</v>
      </c>
      <c r="H199" s="10">
        <f>F192*0.75</f>
        <v>45</v>
      </c>
      <c r="I199" s="11" t="s">
        <v>57</v>
      </c>
      <c r="K199" s="19">
        <f>K192*0.8</f>
        <v>48</v>
      </c>
      <c r="L199" s="16" t="s">
        <v>51</v>
      </c>
      <c r="M199" s="10">
        <f>K192*0.75</f>
        <v>45</v>
      </c>
      <c r="N199" s="11" t="s">
        <v>57</v>
      </c>
    </row>
    <row r="200" spans="1:14" ht="15.75">
      <c r="A200" s="19">
        <f>A192*0.75</f>
        <v>45</v>
      </c>
      <c r="B200" s="16" t="s">
        <v>51</v>
      </c>
      <c r="C200" s="10">
        <f>A192*0.675</f>
        <v>40.5</v>
      </c>
      <c r="D200" s="11" t="s">
        <v>58</v>
      </c>
      <c r="F200" s="19">
        <f>F192*0.75</f>
        <v>45</v>
      </c>
      <c r="G200" s="16" t="s">
        <v>51</v>
      </c>
      <c r="H200" s="10">
        <f>F192*0.675</f>
        <v>40.5</v>
      </c>
      <c r="I200" s="11" t="s">
        <v>58</v>
      </c>
      <c r="K200" s="19">
        <f>K192*0.75</f>
        <v>45</v>
      </c>
      <c r="L200" s="16" t="s">
        <v>51</v>
      </c>
      <c r="M200" s="10">
        <f>K192*0.675</f>
        <v>40.5</v>
      </c>
      <c r="N200" s="11" t="s">
        <v>58</v>
      </c>
    </row>
    <row r="201" spans="1:14" ht="16.5" thickBot="1">
      <c r="A201" s="27">
        <f>A192*0.675</f>
        <v>40.5</v>
      </c>
      <c r="B201" s="17" t="s">
        <v>51</v>
      </c>
      <c r="C201" s="13">
        <f>A192*0.565</f>
        <v>33.9</v>
      </c>
      <c r="D201" s="14" t="s">
        <v>59</v>
      </c>
      <c r="F201" s="27">
        <f>F192*0.675</f>
        <v>40.5</v>
      </c>
      <c r="G201" s="17" t="s">
        <v>51</v>
      </c>
      <c r="H201" s="21">
        <f>F192*0.565</f>
        <v>33.9</v>
      </c>
      <c r="I201" s="14" t="s">
        <v>59</v>
      </c>
      <c r="K201" s="27">
        <f>K192*0.675</f>
        <v>40.5</v>
      </c>
      <c r="L201" s="17" t="s">
        <v>51</v>
      </c>
      <c r="M201" s="21">
        <f>K192*0.565</f>
        <v>33.9</v>
      </c>
      <c r="N201" s="14" t="s">
        <v>59</v>
      </c>
    </row>
    <row r="203" spans="1:14" ht="15.75">
      <c r="A203" s="38" t="s">
        <v>36</v>
      </c>
      <c r="B203" s="38"/>
      <c r="C203" s="38"/>
      <c r="D203" s="38"/>
      <c r="E203" s="3"/>
      <c r="F203" s="38" t="s">
        <v>37</v>
      </c>
      <c r="G203" s="38"/>
      <c r="H203" s="38"/>
      <c r="I203" s="38"/>
      <c r="J203" s="3"/>
      <c r="K203" s="38" t="s">
        <v>38</v>
      </c>
      <c r="L203" s="38"/>
      <c r="M203" s="38"/>
      <c r="N203" s="38"/>
    </row>
    <row r="204" spans="1:14" ht="15.75">
      <c r="A204" s="39">
        <f>$A7*0.15</f>
        <v>45</v>
      </c>
      <c r="B204" s="39"/>
      <c r="C204" s="39"/>
      <c r="D204" s="39"/>
      <c r="E204" s="3"/>
      <c r="F204" s="39">
        <f>$A7*0.15</f>
        <v>45</v>
      </c>
      <c r="G204" s="39"/>
      <c r="H204" s="39"/>
      <c r="I204" s="39"/>
      <c r="J204" s="3"/>
      <c r="K204" s="39">
        <f>A7*0.6</f>
        <v>180</v>
      </c>
      <c r="L204" s="39"/>
      <c r="M204" s="39"/>
      <c r="N204" s="39"/>
    </row>
    <row r="205" spans="1:14" ht="16.5" thickBot="1">
      <c r="A205" s="51" t="s">
        <v>65</v>
      </c>
      <c r="B205" s="51"/>
      <c r="C205" s="51"/>
      <c r="D205" s="51"/>
      <c r="E205" s="2"/>
      <c r="F205" s="51" t="s">
        <v>65</v>
      </c>
      <c r="G205" s="51"/>
      <c r="H205" s="51"/>
      <c r="I205" s="51"/>
      <c r="J205" s="2"/>
      <c r="K205" s="51" t="s">
        <v>65</v>
      </c>
      <c r="L205" s="51"/>
      <c r="M205" s="51"/>
      <c r="N205" s="51"/>
    </row>
    <row r="206" spans="1:14" ht="15.75">
      <c r="A206" s="18">
        <f>A204*1</f>
        <v>45</v>
      </c>
      <c r="B206" s="15" t="s">
        <v>51</v>
      </c>
      <c r="C206" s="7">
        <f>A204*0.95</f>
        <v>42.75</v>
      </c>
      <c r="D206" s="8" t="s">
        <v>52</v>
      </c>
      <c r="F206" s="18">
        <f>F204*1</f>
        <v>45</v>
      </c>
      <c r="G206" s="15" t="s">
        <v>51</v>
      </c>
      <c r="H206" s="7">
        <f>F204*0.95</f>
        <v>42.75</v>
      </c>
      <c r="I206" s="8" t="s">
        <v>52</v>
      </c>
      <c r="K206" s="18">
        <f>K204*1</f>
        <v>180</v>
      </c>
      <c r="L206" s="15" t="s">
        <v>51</v>
      </c>
      <c r="M206" s="7">
        <f>K204*0.95</f>
        <v>171</v>
      </c>
      <c r="N206" s="8" t="s">
        <v>52</v>
      </c>
    </row>
    <row r="207" spans="1:14" ht="15.75">
      <c r="A207" s="19">
        <f>A204*0.95</f>
        <v>42.75</v>
      </c>
      <c r="B207" s="16" t="s">
        <v>51</v>
      </c>
      <c r="C207" s="10">
        <f>A204*0.925</f>
        <v>41.625</v>
      </c>
      <c r="D207" s="11" t="s">
        <v>54</v>
      </c>
      <c r="F207" s="19">
        <f>F204*0.95</f>
        <v>42.75</v>
      </c>
      <c r="G207" s="16" t="s">
        <v>51</v>
      </c>
      <c r="H207" s="10">
        <f>F204*0.925</f>
        <v>41.625</v>
      </c>
      <c r="I207" s="11" t="s">
        <v>54</v>
      </c>
      <c r="K207" s="19">
        <f>K204*0.95</f>
        <v>171</v>
      </c>
      <c r="L207" s="16" t="s">
        <v>51</v>
      </c>
      <c r="M207" s="10">
        <f>K204*0.925</f>
        <v>166.5</v>
      </c>
      <c r="N207" s="11" t="s">
        <v>54</v>
      </c>
    </row>
    <row r="208" spans="1:14" ht="15.75">
      <c r="A208" s="19">
        <f>A204*0.925</f>
        <v>41.625</v>
      </c>
      <c r="B208" s="16" t="s">
        <v>51</v>
      </c>
      <c r="C208" s="10">
        <f>A204*0.875</f>
        <v>39.375</v>
      </c>
      <c r="D208" s="11" t="s">
        <v>53</v>
      </c>
      <c r="F208" s="19">
        <f>F204*0.925</f>
        <v>41.625</v>
      </c>
      <c r="G208" s="16" t="s">
        <v>51</v>
      </c>
      <c r="H208" s="10">
        <f>F204*0.875</f>
        <v>39.375</v>
      </c>
      <c r="I208" s="11" t="s">
        <v>53</v>
      </c>
      <c r="K208" s="19">
        <f>K204*0.925</f>
        <v>166.5</v>
      </c>
      <c r="L208" s="16" t="s">
        <v>51</v>
      </c>
      <c r="M208" s="10">
        <f>K204*0.875</f>
        <v>157.5</v>
      </c>
      <c r="N208" s="11" t="s">
        <v>53</v>
      </c>
    </row>
    <row r="209" spans="1:14" ht="15.75">
      <c r="A209" s="19">
        <f>A204*0.875</f>
        <v>39.375</v>
      </c>
      <c r="B209" s="16" t="s">
        <v>51</v>
      </c>
      <c r="C209" s="10">
        <f>A204*0.85</f>
        <v>38.25</v>
      </c>
      <c r="D209" s="11" t="s">
        <v>55</v>
      </c>
      <c r="F209" s="19">
        <f>F204*0.875</f>
        <v>39.375</v>
      </c>
      <c r="G209" s="16" t="s">
        <v>51</v>
      </c>
      <c r="H209" s="10">
        <f>F204*0.85</f>
        <v>38.25</v>
      </c>
      <c r="I209" s="11" t="s">
        <v>55</v>
      </c>
      <c r="K209" s="19">
        <f>K204*0.875</f>
        <v>157.5</v>
      </c>
      <c r="L209" s="16" t="s">
        <v>51</v>
      </c>
      <c r="M209" s="10">
        <f>K204*0.85</f>
        <v>153</v>
      </c>
      <c r="N209" s="11" t="s">
        <v>55</v>
      </c>
    </row>
    <row r="210" spans="1:14" ht="15.75">
      <c r="A210" s="19">
        <f>A204*0.85</f>
        <v>38.25</v>
      </c>
      <c r="B210" s="16" t="s">
        <v>51</v>
      </c>
      <c r="C210" s="10">
        <f>A204*0.8</f>
        <v>36</v>
      </c>
      <c r="D210" s="11" t="s">
        <v>56</v>
      </c>
      <c r="F210" s="19">
        <f>F204*0.85</f>
        <v>38.25</v>
      </c>
      <c r="G210" s="16" t="s">
        <v>51</v>
      </c>
      <c r="H210" s="10">
        <f>F204*0.8</f>
        <v>36</v>
      </c>
      <c r="I210" s="11" t="s">
        <v>56</v>
      </c>
      <c r="K210" s="19">
        <f>K204*0.85</f>
        <v>153</v>
      </c>
      <c r="L210" s="16" t="s">
        <v>51</v>
      </c>
      <c r="M210" s="10">
        <f>K204*0.8</f>
        <v>144</v>
      </c>
      <c r="N210" s="11" t="s">
        <v>56</v>
      </c>
    </row>
    <row r="211" spans="1:14" ht="15.75">
      <c r="A211" s="19">
        <f>A204*0.8</f>
        <v>36</v>
      </c>
      <c r="B211" s="16" t="s">
        <v>51</v>
      </c>
      <c r="C211" s="10">
        <f>A204*0.75</f>
        <v>33.75</v>
      </c>
      <c r="D211" s="11" t="s">
        <v>57</v>
      </c>
      <c r="F211" s="19">
        <f>F204*0.8</f>
        <v>36</v>
      </c>
      <c r="G211" s="16" t="s">
        <v>51</v>
      </c>
      <c r="H211" s="10">
        <f>F204*0.75</f>
        <v>33.75</v>
      </c>
      <c r="I211" s="11" t="s">
        <v>57</v>
      </c>
      <c r="K211" s="19">
        <f>K204*0.8</f>
        <v>144</v>
      </c>
      <c r="L211" s="16" t="s">
        <v>51</v>
      </c>
      <c r="M211" s="10">
        <f>K204*0.75</f>
        <v>135</v>
      </c>
      <c r="N211" s="11" t="s">
        <v>57</v>
      </c>
    </row>
    <row r="212" spans="1:14" ht="15.75">
      <c r="A212" s="19">
        <f>A204*0.75</f>
        <v>33.75</v>
      </c>
      <c r="B212" s="16" t="s">
        <v>51</v>
      </c>
      <c r="C212" s="10">
        <f>A204*0.675</f>
        <v>30.375000000000004</v>
      </c>
      <c r="D212" s="11" t="s">
        <v>58</v>
      </c>
      <c r="F212" s="19">
        <f>F204*0.75</f>
        <v>33.75</v>
      </c>
      <c r="G212" s="16" t="s">
        <v>51</v>
      </c>
      <c r="H212" s="10">
        <f>F204*0.675</f>
        <v>30.375000000000004</v>
      </c>
      <c r="I212" s="11" t="s">
        <v>58</v>
      </c>
      <c r="K212" s="19">
        <f>K204*0.75</f>
        <v>135</v>
      </c>
      <c r="L212" s="16" t="s">
        <v>51</v>
      </c>
      <c r="M212" s="10">
        <f>K204*0.675</f>
        <v>121.50000000000001</v>
      </c>
      <c r="N212" s="11" t="s">
        <v>58</v>
      </c>
    </row>
    <row r="213" spans="1:14" ht="16.5" thickBot="1">
      <c r="A213" s="27">
        <f>A204*0.675</f>
        <v>30.375000000000004</v>
      </c>
      <c r="B213" s="17" t="s">
        <v>51</v>
      </c>
      <c r="C213" s="13">
        <f>A204*0.565</f>
        <v>25.424999999999997</v>
      </c>
      <c r="D213" s="14" t="s">
        <v>59</v>
      </c>
      <c r="F213" s="27">
        <f>F204*0.675</f>
        <v>30.375000000000004</v>
      </c>
      <c r="G213" s="17" t="s">
        <v>51</v>
      </c>
      <c r="H213" s="13">
        <f>F204*0.565</f>
        <v>25.424999999999997</v>
      </c>
      <c r="I213" s="14" t="s">
        <v>59</v>
      </c>
      <c r="K213" s="27">
        <f>K204*0.675</f>
        <v>121.50000000000001</v>
      </c>
      <c r="L213" s="17" t="s">
        <v>51</v>
      </c>
      <c r="M213" s="13">
        <f>K204*0.565</f>
        <v>101.69999999999999</v>
      </c>
      <c r="N213" s="14" t="s">
        <v>59</v>
      </c>
    </row>
    <row r="223" spans="1:14" ht="33">
      <c r="A223" s="37" t="s">
        <v>75</v>
      </c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</row>
    <row r="224" spans="1:14" ht="15.75">
      <c r="A224" s="54" t="s">
        <v>39</v>
      </c>
      <c r="B224" s="54"/>
      <c r="C224" s="54"/>
      <c r="D224" s="54"/>
      <c r="E224" s="3"/>
      <c r="F224" s="41" t="s">
        <v>40</v>
      </c>
      <c r="G224" s="41"/>
      <c r="H224" s="41"/>
      <c r="I224" s="41"/>
      <c r="J224" s="3"/>
      <c r="K224" s="54" t="s">
        <v>41</v>
      </c>
      <c r="L224" s="54"/>
      <c r="M224" s="54"/>
      <c r="N224" s="54"/>
    </row>
    <row r="225" spans="1:14" ht="15.75">
      <c r="A225" s="39">
        <f>$A7*0.4</f>
        <v>120</v>
      </c>
      <c r="B225" s="39"/>
      <c r="C225" s="39"/>
      <c r="D225" s="39"/>
      <c r="E225" s="3"/>
      <c r="F225" s="39">
        <f>$A7*0.15</f>
        <v>45</v>
      </c>
      <c r="G225" s="39"/>
      <c r="H225" s="39"/>
      <c r="I225" s="39"/>
      <c r="J225" s="3"/>
      <c r="K225" s="39">
        <f>$A7*0.4</f>
        <v>120</v>
      </c>
      <c r="L225" s="39"/>
      <c r="M225" s="39"/>
      <c r="N225" s="39"/>
    </row>
    <row r="226" spans="1:14" ht="16.5" thickBot="1">
      <c r="A226" s="51" t="s">
        <v>65</v>
      </c>
      <c r="B226" s="51"/>
      <c r="C226" s="51"/>
      <c r="D226" s="51"/>
      <c r="E226" s="2"/>
      <c r="F226" s="51" t="s">
        <v>65</v>
      </c>
      <c r="G226" s="51"/>
      <c r="H226" s="51"/>
      <c r="I226" s="51"/>
      <c r="J226" s="2"/>
      <c r="K226" s="51" t="s">
        <v>65</v>
      </c>
      <c r="L226" s="51"/>
      <c r="M226" s="51"/>
      <c r="N226" s="51"/>
    </row>
    <row r="227" spans="1:14" ht="15.75">
      <c r="A227" s="18">
        <f>A225*1</f>
        <v>120</v>
      </c>
      <c r="B227" s="15" t="s">
        <v>51</v>
      </c>
      <c r="C227" s="7">
        <f>A225*0.95</f>
        <v>114</v>
      </c>
      <c r="D227" s="8" t="s">
        <v>52</v>
      </c>
      <c r="F227" s="18">
        <f>F225*1</f>
        <v>45</v>
      </c>
      <c r="G227" s="15" t="s">
        <v>51</v>
      </c>
      <c r="H227" s="30">
        <f>F225*0.95</f>
        <v>42.75</v>
      </c>
      <c r="I227" s="8" t="s">
        <v>52</v>
      </c>
      <c r="K227" s="18">
        <f>K225*1</f>
        <v>120</v>
      </c>
      <c r="L227" s="15" t="s">
        <v>51</v>
      </c>
      <c r="M227" s="7">
        <f>K225*0.95</f>
        <v>114</v>
      </c>
      <c r="N227" s="8" t="s">
        <v>52</v>
      </c>
    </row>
    <row r="228" spans="1:14" ht="15.75">
      <c r="A228" s="19">
        <f>A225*0.95</f>
        <v>114</v>
      </c>
      <c r="B228" s="16" t="s">
        <v>51</v>
      </c>
      <c r="C228" s="10">
        <f>A225*0.925</f>
        <v>111</v>
      </c>
      <c r="D228" s="11" t="s">
        <v>54</v>
      </c>
      <c r="F228" s="20">
        <f>F225*0.95</f>
        <v>42.75</v>
      </c>
      <c r="G228" s="16" t="s">
        <v>51</v>
      </c>
      <c r="H228" s="31">
        <f>F225*0.925</f>
        <v>41.625</v>
      </c>
      <c r="I228" s="11" t="s">
        <v>54</v>
      </c>
      <c r="K228" s="19">
        <f>K225*0.95</f>
        <v>114</v>
      </c>
      <c r="L228" s="16" t="s">
        <v>51</v>
      </c>
      <c r="M228" s="10">
        <f>K225*0.925</f>
        <v>111</v>
      </c>
      <c r="N228" s="11" t="s">
        <v>54</v>
      </c>
    </row>
    <row r="229" spans="1:14" ht="15.75">
      <c r="A229" s="19">
        <f>A225*0.925</f>
        <v>111</v>
      </c>
      <c r="B229" s="16" t="s">
        <v>51</v>
      </c>
      <c r="C229" s="10">
        <f>A225*0.875</f>
        <v>105</v>
      </c>
      <c r="D229" s="11" t="s">
        <v>53</v>
      </c>
      <c r="F229" s="20">
        <f>F225*0.925</f>
        <v>41.625</v>
      </c>
      <c r="G229" s="16" t="s">
        <v>51</v>
      </c>
      <c r="H229" s="31">
        <f>F225*0.875</f>
        <v>39.375</v>
      </c>
      <c r="I229" s="11" t="s">
        <v>53</v>
      </c>
      <c r="K229" s="19">
        <f>K225*0.925</f>
        <v>111</v>
      </c>
      <c r="L229" s="16" t="s">
        <v>51</v>
      </c>
      <c r="M229" s="10">
        <f>K225*0.875</f>
        <v>105</v>
      </c>
      <c r="N229" s="11" t="s">
        <v>53</v>
      </c>
    </row>
    <row r="230" spans="1:14" ht="15.75">
      <c r="A230" s="19">
        <f>A225*0.875</f>
        <v>105</v>
      </c>
      <c r="B230" s="16" t="s">
        <v>51</v>
      </c>
      <c r="C230" s="10">
        <f>A225*0.85</f>
        <v>102</v>
      </c>
      <c r="D230" s="11" t="s">
        <v>55</v>
      </c>
      <c r="F230" s="20">
        <f>F225*0.875</f>
        <v>39.375</v>
      </c>
      <c r="G230" s="16" t="s">
        <v>51</v>
      </c>
      <c r="H230" s="31">
        <f>F225*0.85</f>
        <v>38.25</v>
      </c>
      <c r="I230" s="11" t="s">
        <v>55</v>
      </c>
      <c r="K230" s="19">
        <f>K225*0.875</f>
        <v>105</v>
      </c>
      <c r="L230" s="16" t="s">
        <v>51</v>
      </c>
      <c r="M230" s="10">
        <f>K225*0.85</f>
        <v>102</v>
      </c>
      <c r="N230" s="11" t="s">
        <v>55</v>
      </c>
    </row>
    <row r="231" spans="1:14" ht="15.75">
      <c r="A231" s="19">
        <f>A225*0.85</f>
        <v>102</v>
      </c>
      <c r="B231" s="16" t="s">
        <v>51</v>
      </c>
      <c r="C231" s="10">
        <f>A225*0.8</f>
        <v>96</v>
      </c>
      <c r="D231" s="11" t="s">
        <v>56</v>
      </c>
      <c r="F231" s="20">
        <f>F225*0.85</f>
        <v>38.25</v>
      </c>
      <c r="G231" s="16" t="s">
        <v>51</v>
      </c>
      <c r="H231" s="31">
        <f>F225*0.8</f>
        <v>36</v>
      </c>
      <c r="I231" s="11" t="s">
        <v>56</v>
      </c>
      <c r="K231" s="19">
        <f>K225*0.85</f>
        <v>102</v>
      </c>
      <c r="L231" s="16" t="s">
        <v>51</v>
      </c>
      <c r="M231" s="10">
        <f>K225*0.8</f>
        <v>96</v>
      </c>
      <c r="N231" s="11" t="s">
        <v>56</v>
      </c>
    </row>
    <row r="232" spans="1:14" ht="15.75">
      <c r="A232" s="19">
        <f>A225*0.8</f>
        <v>96</v>
      </c>
      <c r="B232" s="16" t="s">
        <v>51</v>
      </c>
      <c r="C232" s="10">
        <f>A225*0.75</f>
        <v>90</v>
      </c>
      <c r="D232" s="11" t="s">
        <v>57</v>
      </c>
      <c r="F232" s="20">
        <f>F225*0.8</f>
        <v>36</v>
      </c>
      <c r="G232" s="16" t="s">
        <v>51</v>
      </c>
      <c r="H232" s="31">
        <f>F225*0.75</f>
        <v>33.75</v>
      </c>
      <c r="I232" s="11" t="s">
        <v>57</v>
      </c>
      <c r="K232" s="19">
        <f>K225*0.8</f>
        <v>96</v>
      </c>
      <c r="L232" s="16" t="s">
        <v>51</v>
      </c>
      <c r="M232" s="10">
        <f>K225*0.75</f>
        <v>90</v>
      </c>
      <c r="N232" s="11" t="s">
        <v>57</v>
      </c>
    </row>
    <row r="233" spans="1:14" ht="15.75">
      <c r="A233" s="19">
        <f>A225*0.75</f>
        <v>90</v>
      </c>
      <c r="B233" s="16" t="s">
        <v>51</v>
      </c>
      <c r="C233" s="10">
        <f>A225*0.675</f>
        <v>81</v>
      </c>
      <c r="D233" s="11" t="s">
        <v>58</v>
      </c>
      <c r="F233" s="20">
        <f>F225*0.75</f>
        <v>33.75</v>
      </c>
      <c r="G233" s="16" t="s">
        <v>51</v>
      </c>
      <c r="H233" s="31">
        <f>F225*0.675</f>
        <v>30.375000000000004</v>
      </c>
      <c r="I233" s="11" t="s">
        <v>58</v>
      </c>
      <c r="K233" s="19">
        <f>K225*0.75</f>
        <v>90</v>
      </c>
      <c r="L233" s="16" t="s">
        <v>51</v>
      </c>
      <c r="M233" s="10">
        <f>K225*0.675</f>
        <v>81</v>
      </c>
      <c r="N233" s="11" t="s">
        <v>58</v>
      </c>
    </row>
    <row r="234" spans="1:14" ht="16.5" thickBot="1">
      <c r="A234" s="27">
        <f>A225*0.675</f>
        <v>81</v>
      </c>
      <c r="B234" s="17" t="s">
        <v>51</v>
      </c>
      <c r="C234" s="13">
        <f>A225*0.565</f>
        <v>67.8</v>
      </c>
      <c r="D234" s="14" t="s">
        <v>59</v>
      </c>
      <c r="F234" s="29">
        <f>F225*0.675</f>
        <v>30.375000000000004</v>
      </c>
      <c r="G234" s="17" t="s">
        <v>51</v>
      </c>
      <c r="H234" s="21">
        <f>F225*0.565</f>
        <v>25.424999999999997</v>
      </c>
      <c r="I234" s="14" t="s">
        <v>59</v>
      </c>
      <c r="K234" s="27">
        <f>K225*0.675</f>
        <v>81</v>
      </c>
      <c r="L234" s="17" t="s">
        <v>51</v>
      </c>
      <c r="M234" s="21">
        <f>K225*0.565</f>
        <v>67.8</v>
      </c>
      <c r="N234" s="14" t="s">
        <v>59</v>
      </c>
    </row>
    <row r="236" spans="1:14" ht="15.75">
      <c r="A236" s="54" t="s">
        <v>42</v>
      </c>
      <c r="B236" s="54"/>
      <c r="C236" s="54"/>
      <c r="D236" s="54"/>
      <c r="E236" s="3"/>
      <c r="F236" s="54" t="s">
        <v>43</v>
      </c>
      <c r="G236" s="54"/>
      <c r="H236" s="54"/>
      <c r="I236" s="54"/>
      <c r="J236" s="3"/>
      <c r="K236" s="41" t="s">
        <v>44</v>
      </c>
      <c r="L236" s="41"/>
      <c r="M236" s="41"/>
      <c r="N236" s="41"/>
    </row>
    <row r="237" spans="1:14" ht="15.75">
      <c r="A237" s="39">
        <f>$A7*0.35</f>
        <v>105</v>
      </c>
      <c r="B237" s="39"/>
      <c r="C237" s="39"/>
      <c r="D237" s="39"/>
      <c r="E237" s="3"/>
      <c r="F237" s="39">
        <f>$A7*0.2</f>
        <v>60</v>
      </c>
      <c r="G237" s="39"/>
      <c r="H237" s="39"/>
      <c r="I237" s="39"/>
      <c r="J237" s="3"/>
      <c r="K237" s="39">
        <f>$A7*0.35</f>
        <v>105</v>
      </c>
      <c r="L237" s="39"/>
      <c r="M237" s="39"/>
      <c r="N237" s="39"/>
    </row>
    <row r="238" spans="1:14" ht="16.5" thickBot="1">
      <c r="A238" s="51" t="s">
        <v>65</v>
      </c>
      <c r="B238" s="51"/>
      <c r="C238" s="51"/>
      <c r="D238" s="51"/>
      <c r="E238" s="2"/>
      <c r="F238" s="51" t="s">
        <v>65</v>
      </c>
      <c r="G238" s="51"/>
      <c r="H238" s="51"/>
      <c r="I238" s="51"/>
      <c r="J238" s="2"/>
      <c r="K238" s="51" t="s">
        <v>65</v>
      </c>
      <c r="L238" s="51"/>
      <c r="M238" s="51"/>
      <c r="N238" s="51"/>
    </row>
    <row r="239" spans="1:14" ht="15.75">
      <c r="A239" s="18">
        <f>A237*1</f>
        <v>105</v>
      </c>
      <c r="B239" s="15" t="s">
        <v>51</v>
      </c>
      <c r="C239" s="7">
        <f>A237*0.95</f>
        <v>99.75</v>
      </c>
      <c r="D239" s="8" t="s">
        <v>52</v>
      </c>
      <c r="F239" s="18">
        <f>F237*1</f>
        <v>60</v>
      </c>
      <c r="G239" s="15" t="s">
        <v>51</v>
      </c>
      <c r="H239" s="7">
        <f>F237*0.95</f>
        <v>57</v>
      </c>
      <c r="I239" s="8" t="s">
        <v>52</v>
      </c>
      <c r="K239" s="18">
        <f>K237*1</f>
        <v>105</v>
      </c>
      <c r="L239" s="15" t="s">
        <v>51</v>
      </c>
      <c r="M239" s="30">
        <f>K237*0.95</f>
        <v>99.75</v>
      </c>
      <c r="N239" s="8" t="s">
        <v>52</v>
      </c>
    </row>
    <row r="240" spans="1:14" ht="15.75">
      <c r="A240" s="20">
        <f>A237*0.95</f>
        <v>99.75</v>
      </c>
      <c r="B240" s="16" t="s">
        <v>51</v>
      </c>
      <c r="C240" s="10">
        <f>A237*0.925</f>
        <v>97.125</v>
      </c>
      <c r="D240" s="11" t="s">
        <v>54</v>
      </c>
      <c r="F240" s="19">
        <f>F237*0.95</f>
        <v>57</v>
      </c>
      <c r="G240" s="16" t="s">
        <v>51</v>
      </c>
      <c r="H240" s="10">
        <f>F237*0.925</f>
        <v>55.5</v>
      </c>
      <c r="I240" s="11" t="s">
        <v>54</v>
      </c>
      <c r="K240" s="19">
        <f>K237*0.95</f>
        <v>99.75</v>
      </c>
      <c r="L240" s="16" t="s">
        <v>51</v>
      </c>
      <c r="M240" s="31">
        <f>K237*0.925</f>
        <v>97.125</v>
      </c>
      <c r="N240" s="11" t="s">
        <v>54</v>
      </c>
    </row>
    <row r="241" spans="1:14" ht="15.75">
      <c r="A241" s="20">
        <f>A237*0.925</f>
        <v>97.125</v>
      </c>
      <c r="B241" s="16" t="s">
        <v>51</v>
      </c>
      <c r="C241" s="10">
        <f>A237*0.875</f>
        <v>91.875</v>
      </c>
      <c r="D241" s="11" t="s">
        <v>53</v>
      </c>
      <c r="F241" s="19">
        <f>F237*0.925</f>
        <v>55.5</v>
      </c>
      <c r="G241" s="16" t="s">
        <v>51</v>
      </c>
      <c r="H241" s="10">
        <f>F237*0.875</f>
        <v>52.5</v>
      </c>
      <c r="I241" s="11" t="s">
        <v>53</v>
      </c>
      <c r="K241" s="19">
        <f>K237*0.925</f>
        <v>97.125</v>
      </c>
      <c r="L241" s="16" t="s">
        <v>51</v>
      </c>
      <c r="M241" s="31">
        <f>K237*0.875</f>
        <v>91.875</v>
      </c>
      <c r="N241" s="11" t="s">
        <v>53</v>
      </c>
    </row>
    <row r="242" spans="1:14" ht="15.75">
      <c r="A242" s="20">
        <f>A237*0.875</f>
        <v>91.875</v>
      </c>
      <c r="B242" s="16" t="s">
        <v>51</v>
      </c>
      <c r="C242" s="10">
        <f>A237*0.85</f>
        <v>89.25</v>
      </c>
      <c r="D242" s="11" t="s">
        <v>55</v>
      </c>
      <c r="F242" s="19">
        <f>F237*0.875</f>
        <v>52.5</v>
      </c>
      <c r="G242" s="16" t="s">
        <v>51</v>
      </c>
      <c r="H242" s="10">
        <f>F237*0.85</f>
        <v>51</v>
      </c>
      <c r="I242" s="11" t="s">
        <v>55</v>
      </c>
      <c r="K242" s="19">
        <f>K237*0.875</f>
        <v>91.875</v>
      </c>
      <c r="L242" s="16" t="s">
        <v>51</v>
      </c>
      <c r="M242" s="31">
        <f>K237*0.85</f>
        <v>89.25</v>
      </c>
      <c r="N242" s="11" t="s">
        <v>55</v>
      </c>
    </row>
    <row r="243" spans="1:14" ht="15.75">
      <c r="A243" s="20">
        <f>A237*0.85</f>
        <v>89.25</v>
      </c>
      <c r="B243" s="16" t="s">
        <v>51</v>
      </c>
      <c r="C243" s="10">
        <f>A237*0.8</f>
        <v>84</v>
      </c>
      <c r="D243" s="11" t="s">
        <v>56</v>
      </c>
      <c r="F243" s="19">
        <f>F237*0.85</f>
        <v>51</v>
      </c>
      <c r="G243" s="16" t="s">
        <v>51</v>
      </c>
      <c r="H243" s="10">
        <f>F237*0.8</f>
        <v>48</v>
      </c>
      <c r="I243" s="11" t="s">
        <v>56</v>
      </c>
      <c r="K243" s="19">
        <f>K237*0.85</f>
        <v>89.25</v>
      </c>
      <c r="L243" s="16" t="s">
        <v>51</v>
      </c>
      <c r="M243" s="31">
        <f>K237*0.8</f>
        <v>84</v>
      </c>
      <c r="N243" s="11" t="s">
        <v>56</v>
      </c>
    </row>
    <row r="244" spans="1:14" ht="15.75">
      <c r="A244" s="20">
        <f>A237*0.8</f>
        <v>84</v>
      </c>
      <c r="B244" s="16" t="s">
        <v>51</v>
      </c>
      <c r="C244" s="10">
        <f>A237*0.75</f>
        <v>78.75</v>
      </c>
      <c r="D244" s="11" t="s">
        <v>57</v>
      </c>
      <c r="F244" s="19">
        <f>F237*0.8</f>
        <v>48</v>
      </c>
      <c r="G244" s="16" t="s">
        <v>51</v>
      </c>
      <c r="H244" s="10">
        <f>F237*0.75</f>
        <v>45</v>
      </c>
      <c r="I244" s="11" t="s">
        <v>57</v>
      </c>
      <c r="K244" s="19">
        <f>K237*0.8</f>
        <v>84</v>
      </c>
      <c r="L244" s="16" t="s">
        <v>51</v>
      </c>
      <c r="M244" s="31">
        <f>K237*0.75</f>
        <v>78.75</v>
      </c>
      <c r="N244" s="11" t="s">
        <v>57</v>
      </c>
    </row>
    <row r="245" spans="1:14" ht="15.75">
      <c r="A245" s="20">
        <f>A237*0.75</f>
        <v>78.75</v>
      </c>
      <c r="B245" s="16" t="s">
        <v>51</v>
      </c>
      <c r="C245" s="10">
        <f>A237*0.675</f>
        <v>70.875</v>
      </c>
      <c r="D245" s="11" t="s">
        <v>58</v>
      </c>
      <c r="F245" s="19">
        <f>F237*0.75</f>
        <v>45</v>
      </c>
      <c r="G245" s="16" t="s">
        <v>51</v>
      </c>
      <c r="H245" s="10">
        <f>F237*0.675</f>
        <v>40.5</v>
      </c>
      <c r="I245" s="11" t="s">
        <v>58</v>
      </c>
      <c r="K245" s="19">
        <f>K237*0.75</f>
        <v>78.75</v>
      </c>
      <c r="L245" s="16" t="s">
        <v>51</v>
      </c>
      <c r="M245" s="31">
        <f>K237*0.675</f>
        <v>70.875</v>
      </c>
      <c r="N245" s="11" t="s">
        <v>58</v>
      </c>
    </row>
    <row r="246" spans="1:14" ht="16.5" thickBot="1">
      <c r="A246" s="29">
        <f>A237*0.675</f>
        <v>70.875</v>
      </c>
      <c r="B246" s="17" t="s">
        <v>51</v>
      </c>
      <c r="C246" s="13">
        <f>A237*0.565</f>
        <v>59.324999999999996</v>
      </c>
      <c r="D246" s="14" t="s">
        <v>59</v>
      </c>
      <c r="F246" s="27">
        <f>F237*0.675</f>
        <v>40.5</v>
      </c>
      <c r="G246" s="17" t="s">
        <v>51</v>
      </c>
      <c r="H246" s="21">
        <f>F237*0.565</f>
        <v>33.9</v>
      </c>
      <c r="I246" s="14" t="s">
        <v>59</v>
      </c>
      <c r="K246" s="29">
        <f>K237*0.675</f>
        <v>70.875</v>
      </c>
      <c r="L246" s="17" t="s">
        <v>51</v>
      </c>
      <c r="M246" s="21">
        <f>K237*0.565</f>
        <v>59.324999999999996</v>
      </c>
      <c r="N246" s="14" t="s">
        <v>59</v>
      </c>
    </row>
    <row r="248" spans="1:14" ht="15.75">
      <c r="A248" s="38" t="s">
        <v>72</v>
      </c>
      <c r="B248" s="38"/>
      <c r="C248" s="38"/>
      <c r="D248" s="38"/>
      <c r="E248" s="3"/>
      <c r="F248" s="40" t="s">
        <v>45</v>
      </c>
      <c r="G248" s="40"/>
      <c r="H248" s="40"/>
      <c r="I248" s="40"/>
      <c r="J248" s="3"/>
      <c r="K248" s="38" t="s">
        <v>46</v>
      </c>
      <c r="L248" s="38"/>
      <c r="M248" s="38"/>
      <c r="N248" s="38"/>
    </row>
    <row r="249" spans="1:14" ht="15.75">
      <c r="A249" s="39">
        <f>$A7*0.2</f>
        <v>60</v>
      </c>
      <c r="B249" s="39"/>
      <c r="C249" s="39"/>
      <c r="D249" s="39"/>
      <c r="E249" s="3"/>
      <c r="F249" s="39">
        <f>$A7*0.2</f>
        <v>60</v>
      </c>
      <c r="G249" s="39"/>
      <c r="H249" s="39"/>
      <c r="I249" s="39"/>
      <c r="J249" s="3"/>
      <c r="K249" s="39">
        <f>$A7*0.2</f>
        <v>60</v>
      </c>
      <c r="L249" s="39"/>
      <c r="M249" s="39"/>
      <c r="N249" s="39"/>
    </row>
    <row r="250" spans="1:14" ht="16.5" thickBot="1">
      <c r="A250" s="51" t="s">
        <v>65</v>
      </c>
      <c r="B250" s="51"/>
      <c r="C250" s="51"/>
      <c r="D250" s="51"/>
      <c r="E250" s="2"/>
      <c r="F250" s="51" t="s">
        <v>65</v>
      </c>
      <c r="G250" s="51"/>
      <c r="H250" s="51"/>
      <c r="I250" s="51"/>
      <c r="J250" s="2"/>
      <c r="K250" s="51" t="s">
        <v>65</v>
      </c>
      <c r="L250" s="51"/>
      <c r="M250" s="51"/>
      <c r="N250" s="51"/>
    </row>
    <row r="251" spans="1:14" ht="15.75">
      <c r="A251" s="18">
        <f>A249*1</f>
        <v>60</v>
      </c>
      <c r="B251" s="15" t="s">
        <v>51</v>
      </c>
      <c r="C251" s="7">
        <f>A249*0.95</f>
        <v>57</v>
      </c>
      <c r="D251" s="8" t="s">
        <v>52</v>
      </c>
      <c r="F251" s="18">
        <f>F249*1</f>
        <v>60</v>
      </c>
      <c r="G251" s="15" t="s">
        <v>51</v>
      </c>
      <c r="H251" s="7">
        <f>F249*0.95</f>
        <v>57</v>
      </c>
      <c r="I251" s="8" t="s">
        <v>52</v>
      </c>
      <c r="K251" s="18">
        <f>K249*1</f>
        <v>60</v>
      </c>
      <c r="L251" s="15" t="s">
        <v>51</v>
      </c>
      <c r="M251" s="7">
        <f>K249*0.95</f>
        <v>57</v>
      </c>
      <c r="N251" s="8" t="s">
        <v>52</v>
      </c>
    </row>
    <row r="252" spans="1:14" ht="15.75">
      <c r="A252" s="19">
        <f>A249*0.95</f>
        <v>57</v>
      </c>
      <c r="B252" s="16" t="s">
        <v>51</v>
      </c>
      <c r="C252" s="10">
        <f>A249*0.925</f>
        <v>55.5</v>
      </c>
      <c r="D252" s="11" t="s">
        <v>54</v>
      </c>
      <c r="F252" s="19">
        <f>F249*0.95</f>
        <v>57</v>
      </c>
      <c r="G252" s="16" t="s">
        <v>51</v>
      </c>
      <c r="H252" s="10">
        <f>F249*0.925</f>
        <v>55.5</v>
      </c>
      <c r="I252" s="11" t="s">
        <v>54</v>
      </c>
      <c r="K252" s="19">
        <f>K249*0.95</f>
        <v>57</v>
      </c>
      <c r="L252" s="16" t="s">
        <v>51</v>
      </c>
      <c r="M252" s="10">
        <f>K249*0.925</f>
        <v>55.5</v>
      </c>
      <c r="N252" s="11" t="s">
        <v>54</v>
      </c>
    </row>
    <row r="253" spans="1:14" ht="15.75">
      <c r="A253" s="19">
        <f>A249*0.925</f>
        <v>55.5</v>
      </c>
      <c r="B253" s="16" t="s">
        <v>51</v>
      </c>
      <c r="C253" s="10">
        <f>A249*0.875</f>
        <v>52.5</v>
      </c>
      <c r="D253" s="11" t="s">
        <v>53</v>
      </c>
      <c r="F253" s="19">
        <f>F249*0.925</f>
        <v>55.5</v>
      </c>
      <c r="G253" s="16" t="s">
        <v>51</v>
      </c>
      <c r="H253" s="10">
        <f>F249*0.875</f>
        <v>52.5</v>
      </c>
      <c r="I253" s="11" t="s">
        <v>53</v>
      </c>
      <c r="K253" s="19">
        <f>K249*0.925</f>
        <v>55.5</v>
      </c>
      <c r="L253" s="16" t="s">
        <v>51</v>
      </c>
      <c r="M253" s="10">
        <f>K249*0.875</f>
        <v>52.5</v>
      </c>
      <c r="N253" s="11" t="s">
        <v>53</v>
      </c>
    </row>
    <row r="254" spans="1:14" ht="15.75">
      <c r="A254" s="19">
        <f>A249*0.875</f>
        <v>52.5</v>
      </c>
      <c r="B254" s="16" t="s">
        <v>51</v>
      </c>
      <c r="C254" s="10">
        <f>A249*0.85</f>
        <v>51</v>
      </c>
      <c r="D254" s="11" t="s">
        <v>55</v>
      </c>
      <c r="F254" s="19">
        <f>F249*0.875</f>
        <v>52.5</v>
      </c>
      <c r="G254" s="16" t="s">
        <v>51</v>
      </c>
      <c r="H254" s="10">
        <f>F249*0.85</f>
        <v>51</v>
      </c>
      <c r="I254" s="11" t="s">
        <v>55</v>
      </c>
      <c r="K254" s="19">
        <f>K249*0.875</f>
        <v>52.5</v>
      </c>
      <c r="L254" s="16" t="s">
        <v>51</v>
      </c>
      <c r="M254" s="10">
        <f>K249*0.85</f>
        <v>51</v>
      </c>
      <c r="N254" s="11" t="s">
        <v>55</v>
      </c>
    </row>
    <row r="255" spans="1:14" ht="15.75">
      <c r="A255" s="19">
        <f>A249*0.85</f>
        <v>51</v>
      </c>
      <c r="B255" s="16" t="s">
        <v>51</v>
      </c>
      <c r="C255" s="10">
        <f>A249*0.8</f>
        <v>48</v>
      </c>
      <c r="D255" s="11" t="s">
        <v>56</v>
      </c>
      <c r="F255" s="19">
        <f>F249*0.85</f>
        <v>51</v>
      </c>
      <c r="G255" s="16" t="s">
        <v>51</v>
      </c>
      <c r="H255" s="10">
        <f>F249*0.8</f>
        <v>48</v>
      </c>
      <c r="I255" s="11" t="s">
        <v>56</v>
      </c>
      <c r="K255" s="19">
        <f>K249*0.85</f>
        <v>51</v>
      </c>
      <c r="L255" s="16" t="s">
        <v>51</v>
      </c>
      <c r="M255" s="10">
        <f>K249*0.8</f>
        <v>48</v>
      </c>
      <c r="N255" s="11" t="s">
        <v>56</v>
      </c>
    </row>
    <row r="256" spans="1:14" ht="15.75">
      <c r="A256" s="19">
        <f>A249*0.8</f>
        <v>48</v>
      </c>
      <c r="B256" s="16" t="s">
        <v>51</v>
      </c>
      <c r="C256" s="10">
        <f>A249*0.75</f>
        <v>45</v>
      </c>
      <c r="D256" s="11" t="s">
        <v>57</v>
      </c>
      <c r="F256" s="19">
        <f>F249*0.8</f>
        <v>48</v>
      </c>
      <c r="G256" s="16" t="s">
        <v>51</v>
      </c>
      <c r="H256" s="10">
        <f>F249*0.75</f>
        <v>45</v>
      </c>
      <c r="I256" s="11" t="s">
        <v>57</v>
      </c>
      <c r="K256" s="19">
        <f>K249*0.8</f>
        <v>48</v>
      </c>
      <c r="L256" s="16" t="s">
        <v>51</v>
      </c>
      <c r="M256" s="10">
        <f>K249*0.75</f>
        <v>45</v>
      </c>
      <c r="N256" s="11" t="s">
        <v>57</v>
      </c>
    </row>
    <row r="257" spans="1:14" ht="15.75">
      <c r="A257" s="19">
        <f>A249*0.75</f>
        <v>45</v>
      </c>
      <c r="B257" s="16" t="s">
        <v>51</v>
      </c>
      <c r="C257" s="10">
        <f>A249*0.675</f>
        <v>40.5</v>
      </c>
      <c r="D257" s="11" t="s">
        <v>58</v>
      </c>
      <c r="F257" s="19">
        <f>F249*0.75</f>
        <v>45</v>
      </c>
      <c r="G257" s="16" t="s">
        <v>51</v>
      </c>
      <c r="H257" s="10">
        <f>F249*0.675</f>
        <v>40.5</v>
      </c>
      <c r="I257" s="11" t="s">
        <v>58</v>
      </c>
      <c r="K257" s="19">
        <f>K249*0.75</f>
        <v>45</v>
      </c>
      <c r="L257" s="16" t="s">
        <v>51</v>
      </c>
      <c r="M257" s="10">
        <f>K249*0.675</f>
        <v>40.5</v>
      </c>
      <c r="N257" s="11" t="s">
        <v>58</v>
      </c>
    </row>
    <row r="258" spans="1:14" ht="16.5" thickBot="1">
      <c r="A258" s="27">
        <f>A249*0.675</f>
        <v>40.5</v>
      </c>
      <c r="B258" s="17" t="s">
        <v>51</v>
      </c>
      <c r="C258" s="13">
        <f>A249*0.565</f>
        <v>33.9</v>
      </c>
      <c r="D258" s="14" t="s">
        <v>59</v>
      </c>
      <c r="F258" s="27">
        <f>F249*0.675</f>
        <v>40.5</v>
      </c>
      <c r="G258" s="17" t="s">
        <v>51</v>
      </c>
      <c r="H258" s="21">
        <f>F249*0.565</f>
        <v>33.9</v>
      </c>
      <c r="I258" s="14" t="s">
        <v>59</v>
      </c>
      <c r="K258" s="27">
        <f>K249*0.675</f>
        <v>40.5</v>
      </c>
      <c r="L258" s="17" t="s">
        <v>51</v>
      </c>
      <c r="M258" s="21">
        <f>K249*0.565</f>
        <v>33.9</v>
      </c>
      <c r="N258" s="14" t="s">
        <v>59</v>
      </c>
    </row>
    <row r="268" spans="1:14" ht="33">
      <c r="A268" s="37" t="s">
        <v>75</v>
      </c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</row>
    <row r="269" spans="1:14" ht="15.75">
      <c r="A269" s="41" t="s">
        <v>47</v>
      </c>
      <c r="B269" s="41"/>
      <c r="C269" s="41"/>
      <c r="D269" s="41"/>
      <c r="E269" s="3"/>
      <c r="F269" s="47" t="s">
        <v>48</v>
      </c>
      <c r="G269" s="47"/>
      <c r="H269" s="47"/>
      <c r="I269" s="47"/>
      <c r="J269" s="3"/>
      <c r="K269" s="41" t="s">
        <v>49</v>
      </c>
      <c r="L269" s="41"/>
      <c r="M269" s="41"/>
      <c r="N269" s="41"/>
    </row>
    <row r="270" spans="1:14" ht="15.75">
      <c r="A270" s="41">
        <f>$A7*0.6</f>
        <v>180</v>
      </c>
      <c r="B270" s="41"/>
      <c r="C270" s="41"/>
      <c r="D270" s="41"/>
      <c r="E270" s="3"/>
      <c r="F270" s="39">
        <f>$A7*0.2</f>
        <v>60</v>
      </c>
      <c r="G270" s="39"/>
      <c r="H270" s="39"/>
      <c r="I270" s="39"/>
      <c r="J270" s="3"/>
      <c r="K270" s="41">
        <f>$A7*0.6</f>
        <v>180</v>
      </c>
      <c r="L270" s="41"/>
      <c r="M270" s="41"/>
      <c r="N270" s="41"/>
    </row>
    <row r="271" spans="1:14" ht="16.5" thickBot="1">
      <c r="A271" s="51" t="s">
        <v>65</v>
      </c>
      <c r="B271" s="51"/>
      <c r="C271" s="51"/>
      <c r="D271" s="51"/>
      <c r="E271" s="2"/>
      <c r="F271" s="51" t="s">
        <v>65</v>
      </c>
      <c r="G271" s="51"/>
      <c r="H271" s="51"/>
      <c r="I271" s="51"/>
      <c r="J271" s="2"/>
      <c r="K271" s="51" t="s">
        <v>65</v>
      </c>
      <c r="L271" s="51"/>
      <c r="M271" s="51"/>
      <c r="N271" s="51"/>
    </row>
    <row r="272" spans="1:14" ht="15.75">
      <c r="A272" s="18">
        <f>A270*1</f>
        <v>180</v>
      </c>
      <c r="B272" s="15" t="s">
        <v>51</v>
      </c>
      <c r="C272" s="7">
        <f>A270*0.95</f>
        <v>171</v>
      </c>
      <c r="D272" s="8" t="s">
        <v>52</v>
      </c>
      <c r="F272" s="18">
        <f>F270*1</f>
        <v>60</v>
      </c>
      <c r="G272" s="15" t="s">
        <v>51</v>
      </c>
      <c r="H272" s="7">
        <f>F270*0.95</f>
        <v>57</v>
      </c>
      <c r="I272" s="8" t="s">
        <v>52</v>
      </c>
      <c r="K272" s="18">
        <f>K270*1</f>
        <v>180</v>
      </c>
      <c r="L272" s="15" t="s">
        <v>51</v>
      </c>
      <c r="M272" s="7">
        <f>K270*0.95</f>
        <v>171</v>
      </c>
      <c r="N272" s="8" t="s">
        <v>52</v>
      </c>
    </row>
    <row r="273" spans="1:14" ht="15.75">
      <c r="A273" s="19">
        <f>A270*0.95</f>
        <v>171</v>
      </c>
      <c r="B273" s="16" t="s">
        <v>51</v>
      </c>
      <c r="C273" s="10">
        <f>A270*0.925</f>
        <v>166.5</v>
      </c>
      <c r="D273" s="11" t="s">
        <v>54</v>
      </c>
      <c r="F273" s="19">
        <f>F270*0.95</f>
        <v>57</v>
      </c>
      <c r="G273" s="16" t="s">
        <v>51</v>
      </c>
      <c r="H273" s="10">
        <f>F270*0.925</f>
        <v>55.5</v>
      </c>
      <c r="I273" s="11" t="s">
        <v>54</v>
      </c>
      <c r="K273" s="19">
        <f>K270*0.95</f>
        <v>171</v>
      </c>
      <c r="L273" s="16" t="s">
        <v>51</v>
      </c>
      <c r="M273" s="10">
        <f>K270*0.925</f>
        <v>166.5</v>
      </c>
      <c r="N273" s="11" t="s">
        <v>54</v>
      </c>
    </row>
    <row r="274" spans="1:14" ht="15.75">
      <c r="A274" s="19">
        <f>A270*0.925</f>
        <v>166.5</v>
      </c>
      <c r="B274" s="16" t="s">
        <v>51</v>
      </c>
      <c r="C274" s="10">
        <f>A270*0.875</f>
        <v>157.5</v>
      </c>
      <c r="D274" s="11" t="s">
        <v>53</v>
      </c>
      <c r="F274" s="19">
        <f>F270*0.925</f>
        <v>55.5</v>
      </c>
      <c r="G274" s="16" t="s">
        <v>51</v>
      </c>
      <c r="H274" s="10">
        <f>F270*0.875</f>
        <v>52.5</v>
      </c>
      <c r="I274" s="11" t="s">
        <v>53</v>
      </c>
      <c r="K274" s="19">
        <f>K270*0.925</f>
        <v>166.5</v>
      </c>
      <c r="L274" s="16" t="s">
        <v>51</v>
      </c>
      <c r="M274" s="10">
        <f>K270*0.875</f>
        <v>157.5</v>
      </c>
      <c r="N274" s="11" t="s">
        <v>53</v>
      </c>
    </row>
    <row r="275" spans="1:14" ht="15.75">
      <c r="A275" s="19">
        <f>A270*0.875</f>
        <v>157.5</v>
      </c>
      <c r="B275" s="16" t="s">
        <v>51</v>
      </c>
      <c r="C275" s="10">
        <f>A270*0.85</f>
        <v>153</v>
      </c>
      <c r="D275" s="11" t="s">
        <v>55</v>
      </c>
      <c r="F275" s="19">
        <f>F270*0.875</f>
        <v>52.5</v>
      </c>
      <c r="G275" s="16" t="s">
        <v>51</v>
      </c>
      <c r="H275" s="10">
        <f>F270*0.85</f>
        <v>51</v>
      </c>
      <c r="I275" s="11" t="s">
        <v>55</v>
      </c>
      <c r="K275" s="19">
        <f>K270*0.875</f>
        <v>157.5</v>
      </c>
      <c r="L275" s="16" t="s">
        <v>51</v>
      </c>
      <c r="M275" s="10">
        <f>K270*0.85</f>
        <v>153</v>
      </c>
      <c r="N275" s="11" t="s">
        <v>55</v>
      </c>
    </row>
    <row r="276" spans="1:14" ht="15.75">
      <c r="A276" s="19">
        <f>A270*0.85</f>
        <v>153</v>
      </c>
      <c r="B276" s="16" t="s">
        <v>51</v>
      </c>
      <c r="C276" s="10">
        <f>A270*0.8</f>
        <v>144</v>
      </c>
      <c r="D276" s="11" t="s">
        <v>56</v>
      </c>
      <c r="F276" s="19">
        <f>F270*0.85</f>
        <v>51</v>
      </c>
      <c r="G276" s="16" t="s">
        <v>51</v>
      </c>
      <c r="H276" s="10">
        <f>F270*0.8</f>
        <v>48</v>
      </c>
      <c r="I276" s="11" t="s">
        <v>56</v>
      </c>
      <c r="K276" s="19">
        <f>K270*0.85</f>
        <v>153</v>
      </c>
      <c r="L276" s="16" t="s">
        <v>51</v>
      </c>
      <c r="M276" s="10">
        <f>K270*0.8</f>
        <v>144</v>
      </c>
      <c r="N276" s="11" t="s">
        <v>56</v>
      </c>
    </row>
    <row r="277" spans="1:14" ht="15.75">
      <c r="A277" s="19">
        <f>A270*0.8</f>
        <v>144</v>
      </c>
      <c r="B277" s="16" t="s">
        <v>51</v>
      </c>
      <c r="C277" s="10">
        <f>A270*0.75</f>
        <v>135</v>
      </c>
      <c r="D277" s="11" t="s">
        <v>57</v>
      </c>
      <c r="F277" s="19">
        <f>F270*0.8</f>
        <v>48</v>
      </c>
      <c r="G277" s="16" t="s">
        <v>51</v>
      </c>
      <c r="H277" s="10">
        <f>F270*0.75</f>
        <v>45</v>
      </c>
      <c r="I277" s="11" t="s">
        <v>57</v>
      </c>
      <c r="K277" s="19">
        <f>K270*0.8</f>
        <v>144</v>
      </c>
      <c r="L277" s="16" t="s">
        <v>51</v>
      </c>
      <c r="M277" s="10">
        <f>K270*0.75</f>
        <v>135</v>
      </c>
      <c r="N277" s="11" t="s">
        <v>57</v>
      </c>
    </row>
    <row r="278" spans="1:14" ht="15.75">
      <c r="A278" s="19">
        <f>A270*0.75</f>
        <v>135</v>
      </c>
      <c r="B278" s="16" t="s">
        <v>51</v>
      </c>
      <c r="C278" s="10">
        <f>A270*0.675</f>
        <v>121.50000000000001</v>
      </c>
      <c r="D278" s="11" t="s">
        <v>58</v>
      </c>
      <c r="F278" s="19">
        <f>F270*0.75</f>
        <v>45</v>
      </c>
      <c r="G278" s="16" t="s">
        <v>51</v>
      </c>
      <c r="H278" s="10">
        <f>F270*0.675</f>
        <v>40.5</v>
      </c>
      <c r="I278" s="11" t="s">
        <v>58</v>
      </c>
      <c r="K278" s="19">
        <f>K270*0.75</f>
        <v>135</v>
      </c>
      <c r="L278" s="16" t="s">
        <v>51</v>
      </c>
      <c r="M278" s="10">
        <f>K270*0.675</f>
        <v>121.50000000000001</v>
      </c>
      <c r="N278" s="11" t="s">
        <v>58</v>
      </c>
    </row>
    <row r="279" spans="1:14" ht="16.5" thickBot="1">
      <c r="A279" s="27">
        <f>A270*0.675</f>
        <v>121.50000000000001</v>
      </c>
      <c r="B279" s="17" t="s">
        <v>51</v>
      </c>
      <c r="C279" s="13">
        <f>A270*0.565</f>
        <v>101.69999999999999</v>
      </c>
      <c r="D279" s="14" t="s">
        <v>59</v>
      </c>
      <c r="F279" s="27">
        <f>F270*0.675</f>
        <v>40.5</v>
      </c>
      <c r="G279" s="17" t="s">
        <v>51</v>
      </c>
      <c r="H279" s="13">
        <f>F270*0.565</f>
        <v>33.9</v>
      </c>
      <c r="I279" s="14" t="s">
        <v>59</v>
      </c>
      <c r="K279" s="27">
        <f>K270*0.675</f>
        <v>121.50000000000001</v>
      </c>
      <c r="L279" s="17" t="s">
        <v>51</v>
      </c>
      <c r="M279" s="13">
        <f>K270*0.565</f>
        <v>101.69999999999999</v>
      </c>
      <c r="N279" s="14" t="s">
        <v>59</v>
      </c>
    </row>
    <row r="281" spans="1:14" ht="15.75">
      <c r="A281" s="38" t="s">
        <v>50</v>
      </c>
      <c r="B281" s="38"/>
      <c r="C281" s="38"/>
      <c r="D281" s="38"/>
    </row>
    <row r="282" spans="1:14">
      <c r="A282" s="55">
        <f>$A7*0.3</f>
        <v>90</v>
      </c>
      <c r="B282" s="55"/>
      <c r="C282" s="55"/>
      <c r="D282" s="55"/>
    </row>
    <row r="283" spans="1:14" ht="16.5" thickBot="1">
      <c r="A283" s="51" t="s">
        <v>65</v>
      </c>
      <c r="B283" s="51"/>
      <c r="C283" s="51"/>
      <c r="D283" s="51"/>
    </row>
    <row r="284" spans="1:14" ht="15.75">
      <c r="A284" s="18">
        <f>A282*1</f>
        <v>90</v>
      </c>
      <c r="B284" s="15" t="s">
        <v>51</v>
      </c>
      <c r="C284" s="7">
        <f>A282*0.95</f>
        <v>85.5</v>
      </c>
      <c r="D284" s="8" t="s">
        <v>52</v>
      </c>
    </row>
    <row r="285" spans="1:14" ht="15.75">
      <c r="A285" s="19">
        <f>A282*0.95</f>
        <v>85.5</v>
      </c>
      <c r="B285" s="16" t="s">
        <v>51</v>
      </c>
      <c r="C285" s="10">
        <f>A282*0.925</f>
        <v>83.25</v>
      </c>
      <c r="D285" s="11" t="s">
        <v>54</v>
      </c>
    </row>
    <row r="286" spans="1:14" ht="15.75">
      <c r="A286" s="20">
        <f>A282*0.925</f>
        <v>83.25</v>
      </c>
      <c r="B286" s="16" t="s">
        <v>51</v>
      </c>
      <c r="C286" s="10">
        <f>A282*0.875</f>
        <v>78.75</v>
      </c>
      <c r="D286" s="11" t="s">
        <v>53</v>
      </c>
    </row>
    <row r="287" spans="1:14" ht="15.75">
      <c r="A287" s="20">
        <f>A282*0.875</f>
        <v>78.75</v>
      </c>
      <c r="B287" s="16" t="s">
        <v>51</v>
      </c>
      <c r="C287" s="10">
        <f>A282*0.85</f>
        <v>76.5</v>
      </c>
      <c r="D287" s="11" t="s">
        <v>55</v>
      </c>
    </row>
    <row r="288" spans="1:14" ht="15.75">
      <c r="A288" s="20">
        <f>A282*0.85</f>
        <v>76.5</v>
      </c>
      <c r="B288" s="16" t="s">
        <v>51</v>
      </c>
      <c r="C288" s="10">
        <f>A282*0.8</f>
        <v>72</v>
      </c>
      <c r="D288" s="11" t="s">
        <v>56</v>
      </c>
    </row>
    <row r="289" spans="1:4" ht="15.75">
      <c r="A289" s="20">
        <f>A282*0.8</f>
        <v>72</v>
      </c>
      <c r="B289" s="16" t="s">
        <v>51</v>
      </c>
      <c r="C289" s="10">
        <f>A282*0.75</f>
        <v>67.5</v>
      </c>
      <c r="D289" s="11" t="s">
        <v>57</v>
      </c>
    </row>
    <row r="290" spans="1:4" ht="15.75">
      <c r="A290" s="20">
        <f>A282*0.75</f>
        <v>67.5</v>
      </c>
      <c r="B290" s="16" t="s">
        <v>51</v>
      </c>
      <c r="C290" s="10">
        <f>A282*0.675</f>
        <v>60.750000000000007</v>
      </c>
      <c r="D290" s="11" t="s">
        <v>58</v>
      </c>
    </row>
    <row r="291" spans="1:4" ht="16.5" thickBot="1">
      <c r="A291" s="29">
        <f>A282*0.675</f>
        <v>60.750000000000007</v>
      </c>
      <c r="B291" s="17" t="s">
        <v>51</v>
      </c>
      <c r="C291" s="13">
        <f>A282*0.565</f>
        <v>50.849999999999994</v>
      </c>
      <c r="D291" s="14" t="s">
        <v>59</v>
      </c>
    </row>
  </sheetData>
  <sheetProtection password="CE28" sheet="1" objects="1" scenarios="1"/>
  <mergeCells count="187">
    <mergeCell ref="K271:N271"/>
    <mergeCell ref="F271:I271"/>
    <mergeCell ref="A271:D271"/>
    <mergeCell ref="A281:D281"/>
    <mergeCell ref="A282:D282"/>
    <mergeCell ref="A283:D283"/>
    <mergeCell ref="K269:N269"/>
    <mergeCell ref="F269:I269"/>
    <mergeCell ref="A269:D269"/>
    <mergeCell ref="K270:N270"/>
    <mergeCell ref="F270:I270"/>
    <mergeCell ref="A270:D270"/>
    <mergeCell ref="K249:N249"/>
    <mergeCell ref="F249:I249"/>
    <mergeCell ref="A249:D249"/>
    <mergeCell ref="K250:N250"/>
    <mergeCell ref="F250:I250"/>
    <mergeCell ref="A250:D250"/>
    <mergeCell ref="K238:N238"/>
    <mergeCell ref="F238:I238"/>
    <mergeCell ref="A238:D238"/>
    <mergeCell ref="K248:N248"/>
    <mergeCell ref="F248:I248"/>
    <mergeCell ref="A248:D248"/>
    <mergeCell ref="K236:N236"/>
    <mergeCell ref="F236:I236"/>
    <mergeCell ref="A236:D236"/>
    <mergeCell ref="K237:N237"/>
    <mergeCell ref="F237:I237"/>
    <mergeCell ref="A237:D237"/>
    <mergeCell ref="K225:N225"/>
    <mergeCell ref="F225:I225"/>
    <mergeCell ref="A225:D225"/>
    <mergeCell ref="K226:N226"/>
    <mergeCell ref="F226:I226"/>
    <mergeCell ref="A226:D226"/>
    <mergeCell ref="K205:N205"/>
    <mergeCell ref="F205:I205"/>
    <mergeCell ref="A205:D205"/>
    <mergeCell ref="K224:N224"/>
    <mergeCell ref="F224:I224"/>
    <mergeCell ref="A224:D224"/>
    <mergeCell ref="K203:N203"/>
    <mergeCell ref="F203:I203"/>
    <mergeCell ref="A203:D203"/>
    <mergeCell ref="K204:N204"/>
    <mergeCell ref="F204:I204"/>
    <mergeCell ref="A204:D204"/>
    <mergeCell ref="K192:N192"/>
    <mergeCell ref="F192:I192"/>
    <mergeCell ref="A192:D192"/>
    <mergeCell ref="K193:N193"/>
    <mergeCell ref="F193:I193"/>
    <mergeCell ref="A193:D193"/>
    <mergeCell ref="K181:N181"/>
    <mergeCell ref="F181:I181"/>
    <mergeCell ref="A181:D181"/>
    <mergeCell ref="K191:N191"/>
    <mergeCell ref="F191:I191"/>
    <mergeCell ref="A191:D191"/>
    <mergeCell ref="K179:N179"/>
    <mergeCell ref="F179:I179"/>
    <mergeCell ref="A179:D179"/>
    <mergeCell ref="K180:N180"/>
    <mergeCell ref="F180:I180"/>
    <mergeCell ref="A180:D180"/>
    <mergeCell ref="K159:N159"/>
    <mergeCell ref="F159:I159"/>
    <mergeCell ref="A159:D159"/>
    <mergeCell ref="K160:N160"/>
    <mergeCell ref="F160:I160"/>
    <mergeCell ref="A160:D160"/>
    <mergeCell ref="K148:N148"/>
    <mergeCell ref="F148:I148"/>
    <mergeCell ref="A148:D148"/>
    <mergeCell ref="K158:N158"/>
    <mergeCell ref="F158:I158"/>
    <mergeCell ref="A158:D158"/>
    <mergeCell ref="K146:N146"/>
    <mergeCell ref="F146:I146"/>
    <mergeCell ref="A146:D146"/>
    <mergeCell ref="K147:N147"/>
    <mergeCell ref="F147:I147"/>
    <mergeCell ref="A147:D147"/>
    <mergeCell ref="K135:N135"/>
    <mergeCell ref="F135:I135"/>
    <mergeCell ref="A135:D135"/>
    <mergeCell ref="K136:N136"/>
    <mergeCell ref="F136:I136"/>
    <mergeCell ref="A136:D136"/>
    <mergeCell ref="K115:N115"/>
    <mergeCell ref="F115:I115"/>
    <mergeCell ref="A115:D115"/>
    <mergeCell ref="A134:D134"/>
    <mergeCell ref="F134:I134"/>
    <mergeCell ref="K134:N134"/>
    <mergeCell ref="K113:N113"/>
    <mergeCell ref="F113:I113"/>
    <mergeCell ref="A113:D113"/>
    <mergeCell ref="K114:N114"/>
    <mergeCell ref="F114:I114"/>
    <mergeCell ref="A114:D114"/>
    <mergeCell ref="K102:N102"/>
    <mergeCell ref="F102:I102"/>
    <mergeCell ref="A102:D102"/>
    <mergeCell ref="K103:N103"/>
    <mergeCell ref="F103:I103"/>
    <mergeCell ref="A103:D103"/>
    <mergeCell ref="K91:N91"/>
    <mergeCell ref="F91:I91"/>
    <mergeCell ref="A91:D91"/>
    <mergeCell ref="A101:D101"/>
    <mergeCell ref="F101:I101"/>
    <mergeCell ref="K101:N101"/>
    <mergeCell ref="K89:N89"/>
    <mergeCell ref="F89:I89"/>
    <mergeCell ref="A89:D89"/>
    <mergeCell ref="K90:N90"/>
    <mergeCell ref="F90:I90"/>
    <mergeCell ref="A90:D90"/>
    <mergeCell ref="K71:N71"/>
    <mergeCell ref="F71:I71"/>
    <mergeCell ref="A71:D71"/>
    <mergeCell ref="K72:N72"/>
    <mergeCell ref="F72:I72"/>
    <mergeCell ref="A72:D72"/>
    <mergeCell ref="A60:D60"/>
    <mergeCell ref="F60:I60"/>
    <mergeCell ref="K60:N60"/>
    <mergeCell ref="A70:D70"/>
    <mergeCell ref="F70:I70"/>
    <mergeCell ref="K70:N70"/>
    <mergeCell ref="K58:N58"/>
    <mergeCell ref="A58:D58"/>
    <mergeCell ref="F58:I58"/>
    <mergeCell ref="K59:N59"/>
    <mergeCell ref="F59:I59"/>
    <mergeCell ref="A59:D59"/>
    <mergeCell ref="A33:D33"/>
    <mergeCell ref="A34:D34"/>
    <mergeCell ref="A35:D35"/>
    <mergeCell ref="K48:N48"/>
    <mergeCell ref="K47:N47"/>
    <mergeCell ref="F47:I47"/>
    <mergeCell ref="A47:D47"/>
    <mergeCell ref="F48:I48"/>
    <mergeCell ref="A48:D48"/>
    <mergeCell ref="K45:N46"/>
    <mergeCell ref="K33:N33"/>
    <mergeCell ref="K34:N34"/>
    <mergeCell ref="K35:N35"/>
    <mergeCell ref="F35:I35"/>
    <mergeCell ref="F34:I34"/>
    <mergeCell ref="F33:I33"/>
    <mergeCell ref="F22:I22"/>
    <mergeCell ref="F23:I23"/>
    <mergeCell ref="A21:D21"/>
    <mergeCell ref="A22:D22"/>
    <mergeCell ref="A23:D23"/>
    <mergeCell ref="K21:N21"/>
    <mergeCell ref="K11:N11"/>
    <mergeCell ref="F46:I46"/>
    <mergeCell ref="A46:D46"/>
    <mergeCell ref="A268:N268"/>
    <mergeCell ref="A1:O1"/>
    <mergeCell ref="A44:N44"/>
    <mergeCell ref="A88:N88"/>
    <mergeCell ref="A133:N133"/>
    <mergeCell ref="A178:N178"/>
    <mergeCell ref="A223:N223"/>
    <mergeCell ref="A5:N5"/>
    <mergeCell ref="F10:I10"/>
    <mergeCell ref="F11:I11"/>
    <mergeCell ref="K9:N9"/>
    <mergeCell ref="K10:N10"/>
    <mergeCell ref="F9:I9"/>
    <mergeCell ref="K22:N22"/>
    <mergeCell ref="A2:O2"/>
    <mergeCell ref="A3:N3"/>
    <mergeCell ref="A4:N4"/>
    <mergeCell ref="A9:D9"/>
    <mergeCell ref="A10:D10"/>
    <mergeCell ref="A11:D11"/>
    <mergeCell ref="A6:N6"/>
    <mergeCell ref="A7:N7"/>
    <mergeCell ref="K23:N23"/>
    <mergeCell ref="F21:I21"/>
  </mergeCells>
  <hyperlinks>
    <hyperlink ref="A6" r:id="rId1"/>
    <hyperlink ref="A9" r:id="rId2"/>
    <hyperlink ref="F9" r:id="rId3"/>
    <hyperlink ref="K9" r:id="rId4"/>
    <hyperlink ref="A21" r:id="rId5"/>
    <hyperlink ref="F21" r:id="rId6"/>
    <hyperlink ref="K21" r:id="rId7"/>
    <hyperlink ref="A33" r:id="rId8"/>
    <hyperlink ref="K33" r:id="rId9"/>
    <hyperlink ref="A46" r:id="rId10"/>
    <hyperlink ref="F46" r:id="rId11"/>
    <hyperlink ref="K45" r:id="rId12"/>
    <hyperlink ref="A58:D58" r:id="rId13" display="DB Shrug"/>
    <hyperlink ref="F58:I58" r:id="rId14" display="Shrug"/>
    <hyperlink ref="K58:N58" r:id="rId15" display="Lat Pull Down"/>
    <hyperlink ref="A70:D70" r:id="rId16" display="DB BO Row"/>
    <hyperlink ref="F70:I70" r:id="rId17" display="Bar Bent Over Row"/>
    <hyperlink ref="K70:N70" r:id="rId18" display="Pull up"/>
    <hyperlink ref="A89:D89" r:id="rId19" display="Lat Pull Supine"/>
    <hyperlink ref="F89:I89" r:id="rId20" display="Dynamic Lat Pull"/>
    <hyperlink ref="K89:N89" r:id="rId21" display="Squat Lat Row"/>
    <hyperlink ref="K101:N101" r:id="rId22" display="1 Arm Lat Pull Down"/>
    <hyperlink ref="A134:D134" r:id="rId23" display="1 Str Arm S. Lat Pull"/>
    <hyperlink ref="F134:I134" r:id="rId24" display="Lat Pull Chin Grip"/>
    <hyperlink ref="K134:N134" r:id="rId25" display="Close Grip Bench"/>
    <hyperlink ref="K146:N146" r:id="rId26" display="Dips"/>
    <hyperlink ref="F146:I146" r:id="rId27" display="Ez Throat Press"/>
    <hyperlink ref="A146:D146" r:id="rId28" display="EZ Tri Ext"/>
    <hyperlink ref="A158:D158" r:id="rId29" display="Tri Push Down"/>
    <hyperlink ref="F158:I158" r:id="rId30" display="Rev Grip Tri Push"/>
    <hyperlink ref="K158:N158" r:id="rId31" display="DB Tri Ext"/>
    <hyperlink ref="F179:I179" r:id="rId32" display="DB Tri Sup Pro"/>
    <hyperlink ref="K179:N179" r:id="rId33" display="DB Tri Floor Press"/>
    <hyperlink ref="F191:I191" r:id="rId34" display="DB Pro Sup Throat"/>
    <hyperlink ref="K203:N203" r:id="rId35" display="Chin up"/>
    <hyperlink ref="F203:I203" r:id="rId36" display="1 Arm Rev Grip Tri P"/>
    <hyperlink ref="A203:D203" r:id="rId37" display="1 Arm Tri Push Down"/>
    <hyperlink ref="A224:D224" r:id="rId38" display="Bar Curl"/>
    <hyperlink ref="K224:N224" r:id="rId39" display="Ez Bar Curl"/>
    <hyperlink ref="A236:D236" r:id="rId40" display="Revs Curl"/>
    <hyperlink ref="F236:I236" r:id="rId41" display="DB Curl"/>
    <hyperlink ref="A248:D248" r:id="rId42" display="Zottman Curl"/>
    <hyperlink ref="F248:I248" r:id="rId43" display="DB Curl to Press"/>
    <hyperlink ref="K248:N248" r:id="rId44" display="Incline Hammer Curls"/>
    <hyperlink ref="A281:D281" r:id="rId45" display="JM DB Press"/>
    <hyperlink ref="A1:N1" r:id="rId46" display="XL Athlete"/>
    <hyperlink ref="A44:N44" r:id="rId47" display="XL Athlete"/>
    <hyperlink ref="A88:N88" r:id="rId48" display="XL Athlete"/>
    <hyperlink ref="A133:N133" r:id="rId49" display="XL Athlete"/>
    <hyperlink ref="A178:N178" r:id="rId50" display="XL Athlete"/>
    <hyperlink ref="A223:N223" r:id="rId51" display="XL Athlete"/>
    <hyperlink ref="A1" r:id="rId52"/>
    <hyperlink ref="A44" r:id="rId53"/>
    <hyperlink ref="A88" r:id="rId54"/>
    <hyperlink ref="A133" r:id="rId55"/>
    <hyperlink ref="A178" r:id="rId56"/>
    <hyperlink ref="A223" r:id="rId57"/>
    <hyperlink ref="A268" r:id="rId58"/>
  </hyperlinks>
  <pageMargins left="0.7" right="0.7" top="0.5" bottom="0.75" header="0" footer="0.3"/>
  <pageSetup orientation="portrait" r:id="rId59"/>
  <headerFooter>
    <oddFooter>&amp;CCreated by Danny Raimondi and Cal Dietz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Bench Press</vt:lpstr>
    </vt:vector>
  </TitlesOfParts>
  <Company>University of Minnesota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 Dietz</dc:creator>
  <cp:lastModifiedBy>Cal Dietz</cp:lastModifiedBy>
  <cp:lastPrinted>2011-03-16T20:03:35Z</cp:lastPrinted>
  <dcterms:created xsi:type="dcterms:W3CDTF">2011-02-17T18:00:13Z</dcterms:created>
  <dcterms:modified xsi:type="dcterms:W3CDTF">2011-03-16T21:43:20Z</dcterms:modified>
</cp:coreProperties>
</file>