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905"/>
  <workbookPr showInkAnnotation="0" codeName="ThisWorkbook" autoCompressPictures="0"/>
  <bookViews>
    <workbookView xWindow="0" yWindow="0" windowWidth="24820" windowHeight="15160" tabRatio="721" activeTab="6"/>
  </bookViews>
  <sheets>
    <sheet name="Intro" sheetId="9" r:id="rId1"/>
    <sheet name="Intensity Table" sheetId="6" r:id="rId2"/>
    <sheet name="Player Profiles" sheetId="5" r:id="rId3"/>
    <sheet name="Database" sheetId="2" r:id="rId4"/>
    <sheet name="Workout Card DB" sheetId="1" r:id="rId5"/>
    <sheet name="Exercise and Loading DB" sheetId="4" r:id="rId6"/>
    <sheet name="Workout Card" sheetId="3" r:id="rId7"/>
  </sheets>
  <definedNames>
    <definedName name="AthMax">'Workout Card DB'!$A$3:$J$11</definedName>
    <definedName name="AthNames">AthProfile[Name]</definedName>
    <definedName name="AuxLower">'Exercise and Loading DB'!$M$3:$M$24</definedName>
    <definedName name="AuxUpper">'Exercise and Loading DB'!$N$3:$N$13</definedName>
    <definedName name="Bell">'Workout Card DB'!#REF!</definedName>
    <definedName name="Burdick">'Workout Card DB'!#REF!</definedName>
    <definedName name="cancer">'Exercise and Loading DB'!$C$62</definedName>
    <definedName name="DBex">'Exercise and Loading DB'!$F$22:$F$23</definedName>
    <definedName name="ExCat">'Exercise and Loading DB'!$A$2:$A$7</definedName>
    <definedName name="intensity">'Exercise and Loading DB'!$A$20:$A$58</definedName>
    <definedName name="Jumps">'Exercise and Loading DB'!$O$2:$O$7</definedName>
    <definedName name="Oly">'Exercise and Loading DB'!$J$3:$J$6</definedName>
    <definedName name="_xlnm.Print_Area" localSheetId="4">'Workout Card DB'!$A$1:$K$11</definedName>
    <definedName name="reptime">'Exercise and Loading DB'!$B$20:$B$48</definedName>
    <definedName name="restintervals">'Exercise and Loading DB'!$D$20:$D$30</definedName>
    <definedName name="StatLower">'Exercise and Loading DB'!$K$3:$K$9</definedName>
    <definedName name="StatUpper">'Exercise and Loading DB'!$L$3:$L$10</definedName>
    <definedName name="tempo">'Exercise and Loading DB'!$C$20:$C$23</definedName>
    <definedName name="WorkoutMax">'Workout Card'!$Q$4:$R$7</definedName>
    <definedName name="WorkoutTest">'Workout Card'!$O$4:$P$7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50" i="3" l="1"/>
  <c r="C44" i="2"/>
  <c r="D44" i="2"/>
  <c r="E44" i="2"/>
  <c r="C24" i="2"/>
  <c r="D24" i="2"/>
  <c r="E24" i="2"/>
  <c r="C23" i="2"/>
  <c r="D23" i="2"/>
  <c r="E23" i="2"/>
  <c r="C22" i="2"/>
  <c r="D22" i="2"/>
  <c r="E22" i="2"/>
  <c r="C21" i="2"/>
  <c r="D21" i="2"/>
  <c r="E21" i="2"/>
  <c r="C20" i="2"/>
  <c r="D20" i="2"/>
  <c r="E20" i="2"/>
  <c r="C5" i="2"/>
  <c r="D5" i="2"/>
  <c r="E5" i="2"/>
  <c r="C4" i="2"/>
  <c r="D4" i="2"/>
  <c r="E4" i="2"/>
  <c r="C3" i="2"/>
  <c r="D3" i="2"/>
  <c r="E3" i="2"/>
  <c r="C2" i="2"/>
  <c r="D2" i="2"/>
  <c r="E2" i="2"/>
  <c r="C18" i="2"/>
  <c r="D18" i="2"/>
  <c r="E18" i="2"/>
  <c r="C17" i="2"/>
  <c r="D17" i="2"/>
  <c r="E17" i="2"/>
  <c r="C16" i="2"/>
  <c r="D16" i="2"/>
  <c r="E16" i="2"/>
  <c r="C30" i="2"/>
  <c r="D30" i="2"/>
  <c r="E30" i="2"/>
  <c r="C29" i="2"/>
  <c r="D29" i="2"/>
  <c r="E29" i="2"/>
  <c r="C28" i="2"/>
  <c r="D28" i="2"/>
  <c r="E28" i="2"/>
  <c r="C27" i="2"/>
  <c r="D27" i="2"/>
  <c r="E27" i="2"/>
  <c r="C9" i="2"/>
  <c r="D9" i="2"/>
  <c r="E9" i="2"/>
  <c r="C8" i="2"/>
  <c r="D8" i="2"/>
  <c r="E8" i="2"/>
  <c r="C7" i="2"/>
  <c r="D7" i="2"/>
  <c r="E7" i="2"/>
  <c r="E6" i="2"/>
  <c r="D6" i="2"/>
  <c r="Q6" i="3"/>
  <c r="X7" i="3"/>
  <c r="X4" i="3"/>
  <c r="Q7" i="3"/>
  <c r="Q5" i="3"/>
  <c r="Q4" i="3"/>
  <c r="F8" i="3"/>
  <c r="F7" i="3"/>
  <c r="F6" i="3"/>
  <c r="E37" i="2"/>
  <c r="C6" i="2"/>
  <c r="C37" i="2"/>
  <c r="D37" i="2"/>
  <c r="C36" i="2"/>
  <c r="D36" i="2"/>
  <c r="E36" i="2"/>
  <c r="C35" i="2"/>
  <c r="D35" i="2"/>
  <c r="E35" i="2"/>
  <c r="E10" i="2"/>
  <c r="E11" i="2"/>
  <c r="E12" i="2"/>
  <c r="E13" i="2"/>
  <c r="E33" i="2"/>
  <c r="E34" i="2"/>
  <c r="D11" i="2"/>
  <c r="D12" i="2"/>
  <c r="D13" i="2"/>
  <c r="D33" i="2"/>
  <c r="D34" i="2"/>
  <c r="D10" i="2"/>
  <c r="D43" i="2"/>
  <c r="E14" i="2"/>
  <c r="E15" i="2"/>
  <c r="E19" i="2"/>
  <c r="E25" i="2"/>
  <c r="E26" i="2"/>
  <c r="E31" i="2"/>
  <c r="E32" i="2"/>
  <c r="E38" i="2"/>
  <c r="E39" i="2"/>
  <c r="E40" i="2"/>
  <c r="E41" i="2"/>
  <c r="E42" i="2"/>
  <c r="E43" i="2"/>
  <c r="D14" i="2"/>
  <c r="D15" i="2"/>
  <c r="D19" i="2"/>
  <c r="D25" i="2"/>
  <c r="D26" i="2"/>
  <c r="D31" i="2"/>
  <c r="D32" i="2"/>
  <c r="D38" i="2"/>
  <c r="D39" i="2"/>
  <c r="D40" i="2"/>
  <c r="D41" i="2"/>
  <c r="D42" i="2"/>
  <c r="C38" i="2"/>
  <c r="C31" i="2"/>
  <c r="C32" i="2"/>
  <c r="C26" i="2"/>
  <c r="C15" i="2"/>
  <c r="C14" i="2"/>
  <c r="C40" i="2"/>
  <c r="C41" i="2"/>
  <c r="C39" i="2"/>
  <c r="C43" i="2"/>
  <c r="C25" i="2"/>
  <c r="C19" i="2"/>
  <c r="C45" i="2"/>
  <c r="C46" i="2"/>
  <c r="C47" i="2"/>
  <c r="C48" i="2"/>
  <c r="C49" i="2"/>
</calcChain>
</file>

<file path=xl/sharedStrings.xml><?xml version="1.0" encoding="utf-8"?>
<sst xmlns="http://schemas.openxmlformats.org/spreadsheetml/2006/main" count="480" uniqueCount="261">
  <si>
    <t>General Strength</t>
  </si>
  <si>
    <t>Cancer</t>
  </si>
  <si>
    <t>Pillar</t>
  </si>
  <si>
    <t>Taurus</t>
  </si>
  <si>
    <t>Leo</t>
  </si>
  <si>
    <t>Gemini</t>
  </si>
  <si>
    <t>Front Pillar Leg Lifts (R/L)</t>
  </si>
  <si>
    <t>Supine Pillar Leg Lifts (R/L)</t>
  </si>
  <si>
    <t>Push-Up Leg Lifts (R/L)</t>
  </si>
  <si>
    <t>Inverted Push-Up Leg Lifts (R/L)</t>
  </si>
  <si>
    <t>Side Pillar (elbow) Leg Lifts (R/L)</t>
  </si>
  <si>
    <t>Side Pillar (hand) Leg Lifts (R/L)</t>
  </si>
  <si>
    <t>Supine Pillar Hip Lift</t>
  </si>
  <si>
    <t>Inverted Push-Up Hip Lift</t>
  </si>
  <si>
    <t>Low Reach Crunches</t>
  </si>
  <si>
    <t>Low Reach Crunches  w/ Twist</t>
  </si>
  <si>
    <t>Full Dead Bug</t>
  </si>
  <si>
    <t>V-Sits</t>
  </si>
  <si>
    <t>Back Hypers</t>
  </si>
  <si>
    <t>Side Bridge Thrust</t>
  </si>
  <si>
    <t>Hip Bridge</t>
  </si>
  <si>
    <t>Crunches</t>
  </si>
  <si>
    <t>Wrestlers Bridge</t>
  </si>
  <si>
    <t>Pelvic Tilt Isometric</t>
  </si>
  <si>
    <t>Pelvic Tilt Bicycle</t>
  </si>
  <si>
    <t>Pelvic Tilt Crunches</t>
  </si>
  <si>
    <t>Push-Ups</t>
  </si>
  <si>
    <t>Prisoner Squats</t>
  </si>
  <si>
    <t>Push-Ups w/ Clap</t>
  </si>
  <si>
    <t>Rocket Jumps</t>
  </si>
  <si>
    <t>Dips</t>
  </si>
  <si>
    <t>L-Overs</t>
  </si>
  <si>
    <t>Swimming</t>
  </si>
  <si>
    <t>Burpees</t>
  </si>
  <si>
    <t>Single Leg Squat (L/R)</t>
  </si>
  <si>
    <t>Stationary Lunges (L/R)</t>
  </si>
  <si>
    <t>Lunge Jumps (L/R)</t>
  </si>
  <si>
    <t>Incline Push-ups</t>
  </si>
  <si>
    <t>Decline Push-Ups</t>
  </si>
  <si>
    <t>Lateral Squats</t>
  </si>
  <si>
    <t>Kneeling Good Mornings</t>
  </si>
  <si>
    <t>Duck Walks</t>
  </si>
  <si>
    <t>Single Leg Toe Raises (L/R)</t>
  </si>
  <si>
    <t>Squat Toe Raises</t>
  </si>
  <si>
    <t>Side Foot Toe Raises (L/R)</t>
  </si>
  <si>
    <t>Close Everted Toe Squats</t>
  </si>
  <si>
    <t>Toe Lunge Walk (L/R)</t>
  </si>
  <si>
    <t>Scorpius</t>
  </si>
  <si>
    <t>Forward Duck Walk</t>
  </si>
  <si>
    <t>Backward Duck Walk</t>
  </si>
  <si>
    <t>Lateral Squat Walk (L/R)</t>
  </si>
  <si>
    <t>Push-Up Walk</t>
  </si>
  <si>
    <t>PositionOly</t>
  </si>
  <si>
    <t>Position 2</t>
  </si>
  <si>
    <t>Position 1</t>
  </si>
  <si>
    <t>Midthigh</t>
  </si>
  <si>
    <t>Above Knee</t>
  </si>
  <si>
    <t>Below Knee</t>
  </si>
  <si>
    <t>Mid Shin</t>
  </si>
  <si>
    <t>Floor</t>
  </si>
  <si>
    <t>Oly</t>
  </si>
  <si>
    <t>Power Snatch</t>
  </si>
  <si>
    <t>Power Clean</t>
  </si>
  <si>
    <t>Clean</t>
  </si>
  <si>
    <t>Snatch</t>
  </si>
  <si>
    <t>Front Squat</t>
  </si>
  <si>
    <t>Box Squat</t>
  </si>
  <si>
    <t>Back Squat</t>
  </si>
  <si>
    <t>SSB Squat</t>
  </si>
  <si>
    <t>Deadlift</t>
  </si>
  <si>
    <t>Sumo Deadlift</t>
  </si>
  <si>
    <t>RDL</t>
  </si>
  <si>
    <t>Barbell &amp; Dumbell Olympic &amp; Primary Static</t>
  </si>
  <si>
    <t>Bench Press</t>
  </si>
  <si>
    <t>CG Bench Press</t>
  </si>
  <si>
    <t>Military Press</t>
  </si>
  <si>
    <t>Seated Military Press</t>
  </si>
  <si>
    <t>Floor Press</t>
  </si>
  <si>
    <t>DB Bench Press</t>
  </si>
  <si>
    <t>Iincline Bench Press</t>
  </si>
  <si>
    <t>DB Incline Press</t>
  </si>
  <si>
    <t>Auxillary</t>
  </si>
  <si>
    <t>GHR</t>
  </si>
  <si>
    <t>Band Leg Curl</t>
  </si>
  <si>
    <t>DL Physioball Leg Curl</t>
  </si>
  <si>
    <t>SL Physioball Leg Curl</t>
  </si>
  <si>
    <t>Nordic Hamstring</t>
  </si>
  <si>
    <t>Back Extensions</t>
  </si>
  <si>
    <t>SL Back Extensions</t>
  </si>
  <si>
    <t>Band Hip Bridge</t>
  </si>
  <si>
    <t>Barbell Hip Bridge</t>
  </si>
  <si>
    <t>DB RDL</t>
  </si>
  <si>
    <t>SL DB RDL</t>
  </si>
  <si>
    <t>Good Mornings</t>
  </si>
  <si>
    <t>S-Lower</t>
  </si>
  <si>
    <t>S-Upper</t>
  </si>
  <si>
    <t>A-Lower</t>
  </si>
  <si>
    <t>A-Upper</t>
  </si>
  <si>
    <t>Jumps</t>
  </si>
  <si>
    <t>Ex-Category</t>
  </si>
  <si>
    <t>StatLower</t>
  </si>
  <si>
    <t>StatUpper</t>
  </si>
  <si>
    <t>AuxLower</t>
  </si>
  <si>
    <t>AuxUpper</t>
  </si>
  <si>
    <t>Barbell Lunge</t>
  </si>
  <si>
    <t>DB Lunge</t>
  </si>
  <si>
    <t>Barbell Reverse Lunge</t>
  </si>
  <si>
    <t>DB Reverse Lunge</t>
  </si>
  <si>
    <t>Barbell Frontal Lunge</t>
  </si>
  <si>
    <t>DB Frontal Lunge</t>
  </si>
  <si>
    <t>DB Transverse Lunge</t>
  </si>
  <si>
    <t>Face Pulls</t>
  </si>
  <si>
    <t>DB Rows</t>
  </si>
  <si>
    <t>Inverted Barbell Rows</t>
  </si>
  <si>
    <t>Inverted TRX Rows</t>
  </si>
  <si>
    <t>MiniB Supinated Pull-Aparts</t>
  </si>
  <si>
    <t>DB Military Press</t>
  </si>
  <si>
    <t>SA DB Military Press</t>
  </si>
  <si>
    <t>TRX Push-Ups</t>
  </si>
  <si>
    <t>TRX Decline Push-Ups</t>
  </si>
  <si>
    <t>---HAMSTRING-KNEE---</t>
  </si>
  <si>
    <t>---HAMSTRING-HIP---</t>
  </si>
  <si>
    <t>---LUNGES---</t>
  </si>
  <si>
    <t>---PULL EXERCISES---</t>
  </si>
  <si>
    <t>--PUSH EXERCISES---</t>
  </si>
  <si>
    <t>Intensity</t>
  </si>
  <si>
    <t>Reps</t>
  </si>
  <si>
    <t>Phase / Block:</t>
  </si>
  <si>
    <t>EST TRAINING MAXES</t>
  </si>
  <si>
    <t>CLEAN:</t>
  </si>
  <si>
    <t>SPORT:</t>
  </si>
  <si>
    <t>Head Coach</t>
  </si>
  <si>
    <t>Strength Coach</t>
  </si>
  <si>
    <t>SNATCH:</t>
  </si>
  <si>
    <t>Assistant Strength Coaches</t>
  </si>
  <si>
    <t>WEEKLY MONITORING</t>
  </si>
  <si>
    <t>BW:</t>
  </si>
  <si>
    <t>10yd:</t>
  </si>
  <si>
    <t>CMJ:</t>
  </si>
  <si>
    <t>20yd:</t>
  </si>
  <si>
    <t>Warm-Up / Pre-Lift Routine</t>
  </si>
  <si>
    <t>Sets</t>
  </si>
  <si>
    <t>Load</t>
  </si>
  <si>
    <t>Tempo</t>
  </si>
  <si>
    <t>RI</t>
  </si>
  <si>
    <t>EXERCISE</t>
  </si>
  <si>
    <t>MONDAY</t>
  </si>
  <si>
    <t>TUESDAY</t>
  </si>
  <si>
    <t>THURSDAY</t>
  </si>
  <si>
    <t>FRIDAY</t>
  </si>
  <si>
    <t>DAY 1</t>
  </si>
  <si>
    <t>%</t>
  </si>
  <si>
    <t>REP</t>
  </si>
  <si>
    <t>WT</t>
  </si>
  <si>
    <t>TEMPO</t>
  </si>
  <si>
    <t>COACH</t>
  </si>
  <si>
    <t>DAY 2</t>
  </si>
  <si>
    <t>DAY 3</t>
  </si>
  <si>
    <t>DAY 4</t>
  </si>
  <si>
    <t>Shoulder Series B</t>
  </si>
  <si>
    <t>Extra Work</t>
  </si>
  <si>
    <t>Cool-down</t>
  </si>
  <si>
    <t>EDIT</t>
  </si>
  <si>
    <r>
      <rPr>
        <sz val="36"/>
        <color rgb="FFFFFF00"/>
        <rFont val="Tahoma"/>
      </rPr>
      <t>YOUR SCHOOL / PROGRAM / ETC</t>
    </r>
  </si>
  <si>
    <t>GROUP/LEVEL/YEAR:</t>
  </si>
  <si>
    <t>Box Jumps</t>
  </si>
  <si>
    <t>Depth Jumps</t>
  </si>
  <si>
    <t>Hurdle Jumps</t>
  </si>
  <si>
    <t>5 Fold Hurdle Hops</t>
  </si>
  <si>
    <t>3 Fold Hurdle Hops</t>
  </si>
  <si>
    <t>CLEAN</t>
  </si>
  <si>
    <t>SNATCH</t>
  </si>
  <si>
    <t>BACK SQUAT</t>
  </si>
  <si>
    <t>BENCH PRESS</t>
  </si>
  <si>
    <t>Olympic + Static Estimated Maxes</t>
  </si>
  <si>
    <t>HEAD COACH</t>
  </si>
  <si>
    <t>HEAD S&amp;C</t>
  </si>
  <si>
    <t>SPORT</t>
  </si>
  <si>
    <t>SPORT YEAR</t>
  </si>
  <si>
    <t>ATHLETE NAME</t>
  </si>
  <si>
    <t>Freshman</t>
  </si>
  <si>
    <t>Sophomore</t>
  </si>
  <si>
    <t>Senior</t>
  </si>
  <si>
    <t>Junior</t>
  </si>
  <si>
    <t>ASSIST S&amp;C</t>
  </si>
  <si>
    <t>15s</t>
  </si>
  <si>
    <t>30s</t>
  </si>
  <si>
    <t>45s</t>
  </si>
  <si>
    <t>60s</t>
  </si>
  <si>
    <t>90s</t>
  </si>
  <si>
    <t>2m</t>
  </si>
  <si>
    <t>2.5m</t>
  </si>
  <si>
    <t>3m</t>
  </si>
  <si>
    <t>---TIME---</t>
  </si>
  <si>
    <t>Rest Intervals</t>
  </si>
  <si>
    <t>3.5m</t>
  </si>
  <si>
    <t>4m</t>
  </si>
  <si>
    <t>4.5m</t>
  </si>
  <si>
    <t>5m</t>
  </si>
  <si>
    <t>√</t>
  </si>
  <si>
    <t>INTENSITY TABLE</t>
  </si>
  <si>
    <t>Date</t>
  </si>
  <si>
    <t>Category</t>
  </si>
  <si>
    <t>Test</t>
  </si>
  <si>
    <t>Result</t>
  </si>
  <si>
    <t>Bodyweight</t>
  </si>
  <si>
    <t>d</t>
  </si>
  <si>
    <t>PHOTO</t>
  </si>
  <si>
    <t>Position</t>
  </si>
  <si>
    <t>Year</t>
  </si>
  <si>
    <t>QB</t>
  </si>
  <si>
    <t>Name</t>
  </si>
  <si>
    <t>RB</t>
  </si>
  <si>
    <t>WR</t>
  </si>
  <si>
    <t>DB</t>
  </si>
  <si>
    <t>OL</t>
  </si>
  <si>
    <t>DL</t>
  </si>
  <si>
    <t>1-RFr</t>
  </si>
  <si>
    <t>5-Sen</t>
  </si>
  <si>
    <t>3-Soph</t>
  </si>
  <si>
    <t>2-Fr</t>
  </si>
  <si>
    <t>4-Jun</t>
  </si>
  <si>
    <t>BACK SQUAT:</t>
  </si>
  <si>
    <t>BENCH PRESS:</t>
  </si>
  <si>
    <t>SCHOOL LOGO</t>
  </si>
  <si>
    <t>Functions &amp; Formulas</t>
  </si>
  <si>
    <t>Holding rows and columns</t>
  </si>
  <si>
    <t>Name Ranges</t>
  </si>
  <si>
    <t>Data Validation</t>
  </si>
  <si>
    <t>10yd sprint</t>
  </si>
  <si>
    <t>Muscle Soreness</t>
  </si>
  <si>
    <t>Omega (mV)</t>
  </si>
  <si>
    <t>2-F</t>
  </si>
  <si>
    <t>Workout Card (exercise)</t>
  </si>
  <si>
    <t>Database, Workout Card DB, Workout Card</t>
  </si>
  <si>
    <t>All</t>
  </si>
  <si>
    <t>indirect ()</t>
  </si>
  <si>
    <t>vlookup ()</t>
  </si>
  <si>
    <t>PivotTables</t>
  </si>
  <si>
    <t>Front Pillar Leg Lifts (R/L)
Supine Pillar Leg Lifts (R/L)
Push-Up Leg Lifts (R/L)
Inverted Push-Up Leg Lifts (R/L)
Side Bridge Leg Lift (R/L)</t>
  </si>
  <si>
    <t>DB Exercises</t>
  </si>
  <si>
    <t>DB Swings</t>
  </si>
  <si>
    <t>General Strength Circuits</t>
  </si>
  <si>
    <t>cancer</t>
  </si>
  <si>
    <t>Athlete1</t>
  </si>
  <si>
    <t>Athlete2</t>
  </si>
  <si>
    <t>Athlete3</t>
  </si>
  <si>
    <t>Athlete4</t>
  </si>
  <si>
    <t>Athlete5</t>
  </si>
  <si>
    <t>Athlete6</t>
  </si>
  <si>
    <t>Athlete7</t>
  </si>
  <si>
    <t>Athlete8</t>
  </si>
  <si>
    <t>Athlete9</t>
  </si>
  <si>
    <t>Athlete10</t>
  </si>
  <si>
    <t>Athlete11</t>
  </si>
  <si>
    <t>Athlete12</t>
  </si>
  <si>
    <t>Athlete13</t>
  </si>
  <si>
    <t>Super Coach</t>
  </si>
  <si>
    <t>S&amp;C Person</t>
  </si>
  <si>
    <t>Staff Member</t>
  </si>
  <si>
    <t>Football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</si>
</sst>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2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scheme val="minor"/>
    </font>
    <font>
      <b/>
      <sz val="12"/>
      <color rgb="FF000000"/>
      <name val="Calibri"/>
      <scheme val="minor"/>
    </font>
    <font>
      <b/>
      <sz val="28"/>
      <color theme="0"/>
      <name val="Tahoma"/>
      <family val="2"/>
    </font>
    <font>
      <sz val="36"/>
      <color theme="0"/>
      <name val="Tahoma"/>
    </font>
    <font>
      <sz val="36"/>
      <color rgb="FFFFFF00"/>
      <name val="Tahoma"/>
    </font>
    <font>
      <sz val="12"/>
      <color theme="1"/>
      <name val="Tahoma"/>
    </font>
    <font>
      <b/>
      <sz val="28"/>
      <color theme="1"/>
      <name val="Tahoma"/>
      <family val="2"/>
    </font>
    <font>
      <b/>
      <u/>
      <sz val="20"/>
      <color theme="1"/>
      <name val="Tahoma"/>
    </font>
    <font>
      <b/>
      <sz val="16"/>
      <color theme="1"/>
      <name val="Tahoma"/>
    </font>
    <font>
      <sz val="16"/>
      <color theme="1"/>
      <name val="Tahoma"/>
    </font>
    <font>
      <b/>
      <sz val="18"/>
      <color theme="1"/>
      <name val="Tahoma"/>
    </font>
    <font>
      <b/>
      <sz val="12"/>
      <color theme="1"/>
      <name val="Tahoma"/>
    </font>
    <font>
      <b/>
      <u/>
      <sz val="18"/>
      <color theme="1"/>
      <name val="Tahoma"/>
    </font>
    <font>
      <b/>
      <sz val="14"/>
      <color theme="1"/>
      <name val="Tahoma"/>
    </font>
    <font>
      <sz val="14"/>
      <color theme="1"/>
      <name val="Tahoma"/>
    </font>
    <font>
      <b/>
      <sz val="18"/>
      <color theme="0"/>
      <name val="Tahoma"/>
    </font>
    <font>
      <i/>
      <sz val="12"/>
      <color theme="1"/>
      <name val="Tahoma"/>
      <family val="2"/>
    </font>
    <font>
      <sz val="6"/>
      <color theme="1"/>
      <name val="Tahoma"/>
    </font>
    <font>
      <b/>
      <sz val="14"/>
      <color rgb="FFFF0000"/>
      <name val="Tahoma"/>
    </font>
    <font>
      <b/>
      <sz val="12"/>
      <color rgb="FFFF0000"/>
      <name val="Tahoma"/>
    </font>
    <font>
      <sz val="10"/>
      <color theme="1"/>
      <name val="Tahoma"/>
    </font>
    <font>
      <i/>
      <sz val="12"/>
      <color rgb="FF000000"/>
      <name val="Tahoma"/>
      <family val="2"/>
    </font>
    <font>
      <sz val="8"/>
      <color theme="1"/>
      <name val="Tahoma"/>
    </font>
    <font>
      <b/>
      <i/>
      <sz val="12"/>
      <color rgb="FFFF0000"/>
      <name val="Tahoma"/>
    </font>
    <font>
      <b/>
      <sz val="9"/>
      <color theme="1"/>
      <name val="Tahoma"/>
    </font>
    <font>
      <b/>
      <u/>
      <sz val="16"/>
      <color theme="1"/>
      <name val="Tahoma"/>
    </font>
    <font>
      <sz val="11"/>
      <color theme="1"/>
      <name val="Tahoma"/>
    </font>
    <font>
      <b/>
      <sz val="24"/>
      <color rgb="FFFFFF00"/>
      <name val="Tahoma"/>
    </font>
    <font>
      <u/>
      <sz val="12"/>
      <color theme="11"/>
      <name val="Calibri"/>
      <family val="2"/>
      <scheme val="minor"/>
    </font>
    <font>
      <sz val="3"/>
      <color theme="1"/>
      <name val="Tahoma"/>
    </font>
    <font>
      <u/>
      <sz val="12"/>
      <color theme="10"/>
      <name val="Calibri"/>
      <family val="2"/>
      <scheme val="minor"/>
    </font>
    <font>
      <sz val="16"/>
      <name val="Calibri"/>
      <scheme val="minor"/>
    </font>
    <font>
      <sz val="8"/>
      <name val="Calibri"/>
      <family val="2"/>
      <scheme val="minor"/>
    </font>
    <font>
      <sz val="28"/>
      <color theme="1"/>
      <name val="Calibri"/>
      <scheme val="minor"/>
    </font>
    <font>
      <sz val="28"/>
      <name val="Calibri"/>
      <scheme val="minor"/>
    </font>
    <font>
      <b/>
      <sz val="12"/>
      <name val="Calibri"/>
      <scheme val="minor"/>
    </font>
    <font>
      <sz val="24"/>
      <color theme="1"/>
      <name val="Calibri"/>
      <scheme val="minor"/>
    </font>
    <font>
      <b/>
      <sz val="24"/>
      <color theme="1"/>
      <name val="Calibri"/>
      <scheme val="minor"/>
    </font>
    <font>
      <sz val="12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43">
    <xf numFmtId="0" fontId="0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208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Fill="1" applyAlignment="1">
      <alignment horizontal="left" vertical="center"/>
    </xf>
    <xf numFmtId="0" fontId="0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9" fontId="0" fillId="0" borderId="0" xfId="0" applyNumberFormat="1" applyAlignment="1">
      <alignment horizontal="left"/>
    </xf>
    <xf numFmtId="0" fontId="2" fillId="0" borderId="0" xfId="0" applyFont="1" applyAlignment="1">
      <alignment horizontal="left"/>
    </xf>
    <xf numFmtId="0" fontId="6" fillId="0" borderId="0" xfId="0" applyFont="1" applyFill="1" applyAlignment="1">
      <alignment vertical="center"/>
    </xf>
    <xf numFmtId="0" fontId="8" fillId="0" borderId="0" xfId="0" applyFont="1" applyFill="1"/>
    <xf numFmtId="0" fontId="8" fillId="0" borderId="0" xfId="0" applyFont="1" applyBorder="1"/>
    <xf numFmtId="0" fontId="8" fillId="0" borderId="0" xfId="0" applyFont="1"/>
    <xf numFmtId="0" fontId="14" fillId="0" borderId="8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8" fillId="0" borderId="9" xfId="0" applyFont="1" applyBorder="1" applyAlignment="1"/>
    <xf numFmtId="0" fontId="14" fillId="0" borderId="9" xfId="0" applyFont="1" applyBorder="1" applyAlignment="1"/>
    <xf numFmtId="0" fontId="8" fillId="6" borderId="25" xfId="0" applyFont="1" applyFill="1" applyBorder="1"/>
    <xf numFmtId="0" fontId="16" fillId="8" borderId="26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28" xfId="0" applyFont="1" applyBorder="1" applyAlignment="1">
      <alignment horizontal="center"/>
    </xf>
    <xf numFmtId="9" fontId="20" fillId="0" borderId="18" xfId="0" applyNumberFormat="1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8" fillId="0" borderId="27" xfId="0" applyFont="1" applyFill="1" applyBorder="1"/>
    <xf numFmtId="0" fontId="22" fillId="0" borderId="0" xfId="0" applyFont="1" applyFill="1" applyBorder="1" applyAlignment="1">
      <alignment horizontal="center" vertical="center"/>
    </xf>
    <xf numFmtId="9" fontId="23" fillId="0" borderId="18" xfId="0" applyNumberFormat="1" applyFont="1" applyBorder="1" applyAlignment="1">
      <alignment horizontal="center" vertical="center"/>
    </xf>
    <xf numFmtId="0" fontId="8" fillId="0" borderId="30" xfId="0" applyFont="1" applyBorder="1"/>
    <xf numFmtId="0" fontId="8" fillId="0" borderId="25" xfId="0" applyFont="1" applyFill="1" applyBorder="1"/>
    <xf numFmtId="0" fontId="19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3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1" xfId="0" applyFont="1" applyBorder="1" applyAlignment="1">
      <alignment horizontal="center" vertical="center" wrapText="1"/>
    </xf>
    <xf numFmtId="0" fontId="8" fillId="0" borderId="26" xfId="0" applyFont="1" applyBorder="1"/>
    <xf numFmtId="9" fontId="20" fillId="0" borderId="22" xfId="0" applyNumberFormat="1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8" fillId="0" borderId="32" xfId="0" applyFont="1" applyFill="1" applyBorder="1"/>
    <xf numFmtId="0" fontId="26" fillId="0" borderId="0" xfId="0" applyFont="1" applyAlignment="1">
      <alignment horizontal="center" vertical="center"/>
    </xf>
    <xf numFmtId="9" fontId="23" fillId="0" borderId="22" xfId="0" applyNumberFormat="1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0" fillId="0" borderId="0" xfId="0" applyFont="1" applyFill="1"/>
    <xf numFmtId="0" fontId="16" fillId="0" borderId="0" xfId="0" applyFont="1" applyAlignment="1">
      <alignment horizontal="center" vertical="center" wrapText="1"/>
    </xf>
    <xf numFmtId="9" fontId="20" fillId="0" borderId="13" xfId="0" applyNumberFormat="1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21" fillId="0" borderId="29" xfId="0" applyFont="1" applyBorder="1" applyAlignment="1">
      <alignment horizontal="center" vertical="center"/>
    </xf>
    <xf numFmtId="9" fontId="23" fillId="0" borderId="13" xfId="0" applyNumberFormat="1" applyFont="1" applyBorder="1" applyAlignment="1">
      <alignment horizontal="center" vertical="center"/>
    </xf>
    <xf numFmtId="0" fontId="16" fillId="0" borderId="9" xfId="0" applyFont="1" applyBorder="1" applyAlignment="1">
      <alignment horizontal="right" vertical="center"/>
    </xf>
    <xf numFmtId="0" fontId="19" fillId="0" borderId="31" xfId="0" applyFont="1" applyBorder="1" applyAlignment="1">
      <alignment horizontal="center" vertical="center" wrapText="1"/>
    </xf>
    <xf numFmtId="0" fontId="26" fillId="0" borderId="31" xfId="0" applyFont="1" applyBorder="1" applyAlignment="1">
      <alignment horizontal="center" vertical="center" wrapText="1"/>
    </xf>
    <xf numFmtId="0" fontId="16" fillId="0" borderId="34" xfId="0" applyFont="1" applyBorder="1" applyAlignment="1">
      <alignment horizontal="center" vertical="center"/>
    </xf>
    <xf numFmtId="9" fontId="27" fillId="0" borderId="13" xfId="0" applyNumberFormat="1" applyFont="1" applyBorder="1" applyAlignment="1">
      <alignment vertical="center"/>
    </xf>
    <xf numFmtId="9" fontId="27" fillId="0" borderId="14" xfId="0" applyNumberFormat="1" applyFont="1" applyBorder="1" applyAlignment="1">
      <alignment vertical="center"/>
    </xf>
    <xf numFmtId="9" fontId="27" fillId="0" borderId="29" xfId="0" applyNumberFormat="1" applyFont="1" applyBorder="1" applyAlignment="1">
      <alignment vertical="center"/>
    </xf>
    <xf numFmtId="9" fontId="27" fillId="0" borderId="18" xfId="0" applyNumberFormat="1" applyFont="1" applyBorder="1" applyAlignment="1">
      <alignment vertical="center"/>
    </xf>
    <xf numFmtId="9" fontId="27" fillId="0" borderId="9" xfId="0" applyNumberFormat="1" applyFont="1" applyBorder="1" applyAlignment="1">
      <alignment vertical="center"/>
    </xf>
    <xf numFmtId="0" fontId="27" fillId="0" borderId="9" xfId="0" applyFont="1" applyBorder="1" applyAlignment="1">
      <alignment vertical="center"/>
    </xf>
    <xf numFmtId="0" fontId="27" fillId="0" borderId="19" xfId="0" applyFont="1" applyBorder="1" applyAlignment="1">
      <alignment vertical="center"/>
    </xf>
    <xf numFmtId="0" fontId="27" fillId="0" borderId="14" xfId="0" applyFont="1" applyBorder="1" applyAlignment="1">
      <alignment vertical="center"/>
    </xf>
    <xf numFmtId="0" fontId="27" fillId="0" borderId="29" xfId="0" applyFont="1" applyBorder="1" applyAlignment="1">
      <alignment vertical="center"/>
    </xf>
    <xf numFmtId="0" fontId="16" fillId="0" borderId="25" xfId="0" applyFont="1" applyBorder="1" applyAlignment="1">
      <alignment horizontal="center" vertical="center" wrapText="1"/>
    </xf>
    <xf numFmtId="0" fontId="8" fillId="8" borderId="36" xfId="0" applyFont="1" applyFill="1" applyBorder="1"/>
    <xf numFmtId="0" fontId="8" fillId="8" borderId="37" xfId="0" applyFont="1" applyFill="1" applyBorder="1"/>
    <xf numFmtId="0" fontId="30" fillId="0" borderId="0" xfId="0" applyFont="1" applyFill="1" applyAlignment="1">
      <alignment vertical="center"/>
    </xf>
    <xf numFmtId="0" fontId="32" fillId="0" borderId="3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left"/>
    </xf>
    <xf numFmtId="9" fontId="0" fillId="0" borderId="0" xfId="0" applyNumberFormat="1"/>
    <xf numFmtId="164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9" fontId="2" fillId="0" borderId="0" xfId="0" applyNumberFormat="1" applyFont="1" applyAlignment="1">
      <alignment horizontal="left"/>
    </xf>
    <xf numFmtId="1" fontId="2" fillId="0" borderId="0" xfId="0" applyNumberFormat="1" applyFont="1" applyAlignment="1">
      <alignment horizontal="left" vertical="center"/>
    </xf>
    <xf numFmtId="14" fontId="0" fillId="0" borderId="0" xfId="0" applyNumberFormat="1"/>
    <xf numFmtId="49" fontId="0" fillId="0" borderId="0" xfId="0" applyNumberFormat="1"/>
    <xf numFmtId="0" fontId="0" fillId="0" borderId="0" xfId="0" applyNumberFormat="1"/>
    <xf numFmtId="0" fontId="36" fillId="0" borderId="0" xfId="0" applyFont="1"/>
    <xf numFmtId="0" fontId="37" fillId="0" borderId="0" xfId="0" applyFont="1"/>
    <xf numFmtId="0" fontId="37" fillId="0" borderId="0" xfId="0" applyFont="1" applyFill="1"/>
    <xf numFmtId="0" fontId="37" fillId="0" borderId="0" xfId="0" applyFont="1" applyFill="1" applyBorder="1"/>
    <xf numFmtId="0" fontId="36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7" fillId="0" borderId="0" xfId="0" applyFont="1" applyBorder="1" applyAlignment="1">
      <alignment horizontal="center" vertical="center"/>
    </xf>
    <xf numFmtId="0" fontId="36" fillId="0" borderId="0" xfId="0" applyFont="1" applyAlignment="1">
      <alignment horizontal="left" vertical="center"/>
    </xf>
    <xf numFmtId="49" fontId="37" fillId="0" borderId="0" xfId="0" applyNumberFormat="1" applyFont="1" applyAlignment="1">
      <alignment horizontal="left" vertical="center"/>
    </xf>
    <xf numFmtId="49" fontId="37" fillId="0" borderId="0" xfId="0" applyNumberFormat="1" applyFont="1" applyBorder="1" applyAlignment="1">
      <alignment horizontal="left" vertical="center"/>
    </xf>
    <xf numFmtId="0" fontId="38" fillId="9" borderId="28" xfId="0" applyFont="1" applyFill="1" applyBorder="1" applyAlignment="1">
      <alignment vertical="center"/>
    </xf>
    <xf numFmtId="0" fontId="38" fillId="9" borderId="28" xfId="0" applyFont="1" applyFill="1" applyBorder="1" applyAlignment="1">
      <alignment vertical="center" wrapText="1"/>
    </xf>
    <xf numFmtId="0" fontId="38" fillId="9" borderId="25" xfId="0" applyFont="1" applyFill="1" applyBorder="1" applyAlignment="1">
      <alignment vertical="center" wrapText="1"/>
    </xf>
    <xf numFmtId="0" fontId="38" fillId="9" borderId="9" xfId="0" applyFont="1" applyFill="1" applyBorder="1" applyAlignment="1">
      <alignment horizontal="center" vertical="center"/>
    </xf>
    <xf numFmtId="0" fontId="39" fillId="0" borderId="0" xfId="0" applyFont="1"/>
    <xf numFmtId="0" fontId="40" fillId="0" borderId="0" xfId="0" applyFont="1"/>
    <xf numFmtId="0" fontId="41" fillId="0" borderId="0" xfId="0" applyFont="1" applyAlignment="1">
      <alignment horizontal="left" wrapText="1"/>
    </xf>
    <xf numFmtId="10" fontId="0" fillId="0" borderId="0" xfId="0" applyNumberFormat="1" applyAlignment="1">
      <alignment horizontal="center" vertical="center"/>
    </xf>
    <xf numFmtId="0" fontId="34" fillId="2" borderId="1" xfId="0" applyFont="1" applyFill="1" applyBorder="1" applyAlignment="1">
      <alignment horizontal="center" vertical="center"/>
    </xf>
    <xf numFmtId="0" fontId="34" fillId="2" borderId="2" xfId="0" applyFont="1" applyFill="1" applyBorder="1" applyAlignment="1">
      <alignment horizontal="center" vertical="center"/>
    </xf>
    <xf numFmtId="0" fontId="34" fillId="2" borderId="3" xfId="0" applyFont="1" applyFill="1" applyBorder="1" applyAlignment="1">
      <alignment horizontal="center" vertical="center"/>
    </xf>
    <xf numFmtId="0" fontId="34" fillId="2" borderId="4" xfId="0" applyFont="1" applyFill="1" applyBorder="1" applyAlignment="1">
      <alignment horizontal="center" vertical="center"/>
    </xf>
    <xf numFmtId="0" fontId="34" fillId="2" borderId="5" xfId="0" applyFont="1" applyFill="1" applyBorder="1" applyAlignment="1">
      <alignment horizontal="center" vertical="center"/>
    </xf>
    <xf numFmtId="0" fontId="34" fillId="2" borderId="6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4" borderId="0" xfId="0" applyFont="1" applyFill="1" applyAlignment="1">
      <alignment horizontal="left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29" fillId="0" borderId="26" xfId="0" applyFont="1" applyBorder="1" applyAlignment="1">
      <alignment horizontal="left" vertical="center"/>
    </xf>
    <xf numFmtId="0" fontId="29" fillId="0" borderId="9" xfId="0" applyFont="1" applyBorder="1" applyAlignment="1">
      <alignment horizontal="left" vertical="center"/>
    </xf>
    <xf numFmtId="0" fontId="29" fillId="0" borderId="21" xfId="0" applyFont="1" applyBorder="1" applyAlignment="1">
      <alignment horizontal="center" vertical="center"/>
    </xf>
    <xf numFmtId="0" fontId="29" fillId="0" borderId="20" xfId="0" applyFont="1" applyBorder="1" applyAlignment="1">
      <alignment horizontal="center" vertical="center"/>
    </xf>
    <xf numFmtId="0" fontId="29" fillId="0" borderId="8" xfId="0" applyFont="1" applyBorder="1" applyAlignment="1">
      <alignment horizontal="center" vertical="center"/>
    </xf>
    <xf numFmtId="0" fontId="28" fillId="8" borderId="35" xfId="0" applyFont="1" applyFill="1" applyBorder="1" applyAlignment="1">
      <alignment horizontal="left"/>
    </xf>
    <xf numFmtId="0" fontId="28" fillId="8" borderId="36" xfId="0" applyFont="1" applyFill="1" applyBorder="1" applyAlignment="1">
      <alignment horizontal="left"/>
    </xf>
    <xf numFmtId="0" fontId="16" fillId="0" borderId="0" xfId="0" applyFont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1" fillId="8" borderId="9" xfId="0" applyFont="1" applyFill="1" applyBorder="1" applyAlignment="1">
      <alignment horizontal="center" vertical="center"/>
    </xf>
    <xf numFmtId="0" fontId="11" fillId="8" borderId="21" xfId="0" applyFont="1" applyFill="1" applyBorder="1" applyAlignment="1">
      <alignment horizontal="center" vertical="center"/>
    </xf>
    <xf numFmtId="0" fontId="11" fillId="8" borderId="13" xfId="0" applyFont="1" applyFill="1" applyBorder="1" applyAlignment="1">
      <alignment horizontal="center" vertical="center"/>
    </xf>
    <xf numFmtId="0" fontId="11" fillId="8" borderId="14" xfId="0" applyFont="1" applyFill="1" applyBorder="1" applyAlignment="1">
      <alignment horizontal="center" vertical="center"/>
    </xf>
    <xf numFmtId="0" fontId="11" fillId="8" borderId="29" xfId="0" applyFont="1" applyFill="1" applyBorder="1" applyAlignment="1">
      <alignment horizontal="center" vertical="center"/>
    </xf>
    <xf numFmtId="0" fontId="14" fillId="0" borderId="8" xfId="0" applyFont="1" applyBorder="1" applyAlignment="1">
      <alignment horizontal="right"/>
    </xf>
    <xf numFmtId="0" fontId="14" fillId="0" borderId="9" xfId="0" applyFont="1" applyBorder="1" applyAlignment="1">
      <alignment horizontal="right"/>
    </xf>
    <xf numFmtId="0" fontId="8" fillId="0" borderId="9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9" fillId="7" borderId="2" xfId="0" applyFont="1" applyFill="1" applyBorder="1" applyAlignment="1">
      <alignment horizontal="center" vertical="center"/>
    </xf>
    <xf numFmtId="0" fontId="9" fillId="7" borderId="3" xfId="0" applyFont="1" applyFill="1" applyBorder="1" applyAlignment="1">
      <alignment horizontal="center" vertical="center"/>
    </xf>
    <xf numFmtId="0" fontId="9" fillId="7" borderId="11" xfId="0" applyFont="1" applyFill="1" applyBorder="1" applyAlignment="1">
      <alignment horizontal="center" vertical="center"/>
    </xf>
    <xf numFmtId="0" fontId="9" fillId="7" borderId="0" xfId="0" applyFont="1" applyFill="1" applyBorder="1" applyAlignment="1">
      <alignment horizontal="center" vertical="center"/>
    </xf>
    <xf numFmtId="0" fontId="9" fillId="7" borderId="12" xfId="0" applyFont="1" applyFill="1" applyBorder="1" applyAlignment="1">
      <alignment horizontal="center" vertical="center"/>
    </xf>
    <xf numFmtId="0" fontId="9" fillId="7" borderId="4" xfId="0" applyFont="1" applyFill="1" applyBorder="1" applyAlignment="1">
      <alignment horizontal="center" vertical="center"/>
    </xf>
    <xf numFmtId="0" fontId="9" fillId="7" borderId="5" xfId="0" applyFont="1" applyFill="1" applyBorder="1" applyAlignment="1">
      <alignment horizontal="center" vertical="center"/>
    </xf>
    <xf numFmtId="0" fontId="9" fillId="7" borderId="6" xfId="0" applyFont="1" applyFill="1" applyBorder="1" applyAlignment="1">
      <alignment horizontal="center" vertical="center"/>
    </xf>
    <xf numFmtId="0" fontId="16" fillId="0" borderId="18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17" fillId="0" borderId="15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4" fillId="0" borderId="20" xfId="0" applyFont="1" applyBorder="1" applyAlignment="1">
      <alignment horizontal="right"/>
    </xf>
    <xf numFmtId="0" fontId="18" fillId="6" borderId="8" xfId="0" applyFont="1" applyFill="1" applyBorder="1" applyAlignment="1">
      <alignment horizontal="center" vertical="center"/>
    </xf>
    <xf numFmtId="0" fontId="18" fillId="6" borderId="9" xfId="0" applyFont="1" applyFill="1" applyBorder="1" applyAlignment="1">
      <alignment horizontal="center" vertical="center"/>
    </xf>
    <xf numFmtId="0" fontId="14" fillId="0" borderId="22" xfId="0" applyFont="1" applyBorder="1" applyAlignment="1">
      <alignment horizontal="center"/>
    </xf>
    <xf numFmtId="0" fontId="14" fillId="0" borderId="23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8" fillId="0" borderId="9" xfId="0" applyFont="1" applyBorder="1" applyAlignment="1">
      <alignment horizontal="left"/>
    </xf>
    <xf numFmtId="0" fontId="11" fillId="8" borderId="26" xfId="0" applyFont="1" applyFill="1" applyBorder="1" applyAlignment="1">
      <alignment horizontal="left" vertical="center"/>
    </xf>
    <xf numFmtId="0" fontId="19" fillId="0" borderId="9" xfId="0" applyFont="1" applyBorder="1" applyAlignment="1">
      <alignment horizontal="left"/>
    </xf>
    <xf numFmtId="0" fontId="8" fillId="0" borderId="28" xfId="0" applyFont="1" applyBorder="1" applyAlignment="1">
      <alignment horizontal="left"/>
    </xf>
    <xf numFmtId="0" fontId="8" fillId="0" borderId="21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31" xfId="0" applyFont="1" applyBorder="1" applyAlignment="1">
      <alignment horizontal="center" vertical="center" wrapText="1"/>
    </xf>
    <xf numFmtId="0" fontId="19" fillId="0" borderId="31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6" fillId="0" borderId="25" xfId="0" applyFont="1" applyBorder="1" applyAlignment="1">
      <alignment horizontal="center" vertical="center" wrapText="1"/>
    </xf>
    <xf numFmtId="9" fontId="8" fillId="0" borderId="1" xfId="0" applyNumberFormat="1" applyFont="1" applyBorder="1" applyAlignment="1">
      <alignment horizontal="center" vertical="center" wrapText="1"/>
    </xf>
    <xf numFmtId="9" fontId="8" fillId="0" borderId="2" xfId="0" applyNumberFormat="1" applyFont="1" applyBorder="1" applyAlignment="1">
      <alignment horizontal="center" vertical="center" wrapText="1"/>
    </xf>
    <xf numFmtId="9" fontId="8" fillId="0" borderId="3" xfId="0" applyNumberFormat="1" applyFont="1" applyBorder="1" applyAlignment="1">
      <alignment horizontal="center" vertical="center" wrapText="1"/>
    </xf>
    <xf numFmtId="9" fontId="8" fillId="0" borderId="11" xfId="0" applyNumberFormat="1" applyFont="1" applyBorder="1" applyAlignment="1">
      <alignment horizontal="center" vertical="center" wrapText="1"/>
    </xf>
    <xf numFmtId="9" fontId="8" fillId="0" borderId="0" xfId="0" applyNumberFormat="1" applyFont="1" applyBorder="1" applyAlignment="1">
      <alignment horizontal="center" vertical="center" wrapText="1"/>
    </xf>
    <xf numFmtId="9" fontId="8" fillId="0" borderId="12" xfId="0" applyNumberFormat="1" applyFont="1" applyBorder="1" applyAlignment="1">
      <alignment horizontal="center" vertical="center" wrapText="1"/>
    </xf>
    <xf numFmtId="9" fontId="8" fillId="0" borderId="4" xfId="0" applyNumberFormat="1" applyFont="1" applyBorder="1" applyAlignment="1">
      <alignment horizontal="center" vertical="center" wrapText="1"/>
    </xf>
    <xf numFmtId="9" fontId="8" fillId="0" borderId="5" xfId="0" applyNumberFormat="1" applyFont="1" applyBorder="1" applyAlignment="1">
      <alignment horizontal="center" vertical="center" wrapText="1"/>
    </xf>
    <xf numFmtId="9" fontId="8" fillId="0" borderId="6" xfId="0" applyNumberFormat="1" applyFont="1" applyBorder="1" applyAlignment="1">
      <alignment horizontal="center" vertical="center" wrapText="1"/>
    </xf>
  </cellXfs>
  <cellStyles count="43">
    <cellStyle name="Followed Hyperlink" xfId="1" builtinId="9" hidden="1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Normal" xfId="0" builtinId="0"/>
  </cellStyles>
  <dxfs count="19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numFmt numFmtId="0" formatCode="General"/>
    </dxf>
    <dxf>
      <numFmt numFmtId="0" formatCode="General"/>
    </dxf>
    <dxf>
      <numFmt numFmtId="19" formatCode="m/d/yy"/>
    </dxf>
    <dxf>
      <font>
        <strike val="0"/>
        <outline val="0"/>
        <shadow val="0"/>
        <u val="none"/>
        <vertAlign val="baseline"/>
        <sz val="28"/>
        <color auto="1"/>
        <name val="Calibri"/>
        <scheme val="minor"/>
      </font>
      <alignment horizontal="center" vertical="center" textRotation="0" wrapText="0" indent="0" justifyLastLine="0" shrinkToFit="0"/>
    </dxf>
    <dxf>
      <font>
        <strike val="0"/>
        <outline val="0"/>
        <shadow val="0"/>
        <u val="none"/>
        <vertAlign val="baseline"/>
        <sz val="28"/>
        <color auto="1"/>
        <name val="Calibri"/>
        <scheme val="minor"/>
      </font>
      <numFmt numFmtId="30" formatCode="@"/>
      <alignment horizontal="left" vertical="center" textRotation="0" wrapText="0" indent="0" justifyLastLine="0" shrinkToFit="0"/>
    </dxf>
    <dxf>
      <font>
        <strike val="0"/>
        <outline val="0"/>
        <shadow val="0"/>
        <u val="none"/>
        <vertAlign val="baseline"/>
        <sz val="28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28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28"/>
        <name val="Calibri"/>
        <scheme val="minor"/>
      </font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1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ables/table1.xml><?xml version="1.0" encoding="utf-8"?>
<table xmlns="http://schemas.openxmlformats.org/spreadsheetml/2006/main" id="4" name="AthProfile" displayName="AthProfile" ref="A1:C14" totalsRowShown="0" headerRowDxfId="18" dataDxfId="17">
  <autoFilter ref="A1:C14"/>
  <sortState ref="A2:C14">
    <sortCondition ref="A1:A14"/>
  </sortState>
  <tableColumns count="3">
    <tableColumn id="1" name="Name" dataDxfId="16"/>
    <tableColumn id="2" name="Year" dataDxfId="15"/>
    <tableColumn id="3" name="Position" dataDxfId="14"/>
  </tableColumns>
  <tableStyleInfo name="TableStyleLight10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A1:G44" totalsRowShown="0">
  <autoFilter ref="A1:G44"/>
  <sortState ref="A2:G44">
    <sortCondition ref="A1:A44"/>
  </sortState>
  <tableColumns count="7">
    <tableColumn id="1" name="Name"/>
    <tableColumn id="2" name="Date" dataDxfId="13"/>
    <tableColumn id="3" name="Category">
      <calculatedColumnFormula>CHOOSE(RANDBETWEEN(1,6),"Strength","Speed","Agility","Power","Conditioning", "Anthroprometrics")</calculatedColumnFormula>
    </tableColumn>
    <tableColumn id="7" name="Position" dataDxfId="12">
      <calculatedColumnFormula>VLOOKUP($A2,AthProfile[],3,FALSE)</calculatedColumnFormula>
    </tableColumn>
    <tableColumn id="6" name="Year" dataDxfId="11">
      <calculatedColumnFormula>VLOOKUP($A2,AthProfile[],2,FALSE)</calculatedColumnFormula>
    </tableColumn>
    <tableColumn id="4" name="Test"/>
    <tableColumn id="5" name="Result"/>
  </tableColumns>
  <tableStyleInfo name="TableStyleLight4" showFirstColumn="0" showLastColumn="0" showRowStripes="1" showColumnStripes="0"/>
</table>
</file>

<file path=xl/tables/table3.xml><?xml version="1.0" encoding="utf-8"?>
<table xmlns="http://schemas.openxmlformats.org/spreadsheetml/2006/main" id="7" name="Table7" displayName="Table7" ref="A2:J11" totalsRowShown="0" headerRowDxfId="10" dataDxfId="9">
  <autoFilter ref="A2:J11"/>
  <sortState ref="A3:J11">
    <sortCondition ref="A2:A11"/>
  </sortState>
  <tableColumns count="10">
    <tableColumn id="1" name="ATHLETE NAME"/>
    <tableColumn id="2" name="SPORT YEAR" dataDxfId="8"/>
    <tableColumn id="3" name="SPORT" dataDxfId="7"/>
    <tableColumn id="4" name="HEAD COACH" dataDxfId="6"/>
    <tableColumn id="5" name="HEAD S&amp;C" dataDxfId="5"/>
    <tableColumn id="6" name="ASSIST S&amp;C" dataDxfId="4"/>
    <tableColumn id="7" name="CLEAN" dataDxfId="3"/>
    <tableColumn id="8" name="SNATCH" dataDxfId="2"/>
    <tableColumn id="9" name="BACK SQUAT" dataDxfId="1"/>
    <tableColumn id="11" name="BENCH PRESS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zoomScale="125" zoomScaleNormal="125" zoomScalePageLayoutView="125" workbookViewId="0">
      <selection activeCell="C12" sqref="C12"/>
    </sheetView>
  </sheetViews>
  <sheetFormatPr baseColWidth="10" defaultRowHeight="15" x14ac:dyDescent="0"/>
  <cols>
    <col min="4" max="4" width="13.5" customWidth="1"/>
  </cols>
  <sheetData>
    <row r="1" spans="1:5" ht="30">
      <c r="A1" s="97" t="s">
        <v>225</v>
      </c>
    </row>
    <row r="3" spans="1:5" ht="30">
      <c r="A3" s="96" t="s">
        <v>226</v>
      </c>
      <c r="E3" t="s">
        <v>235</v>
      </c>
    </row>
    <row r="4" spans="1:5" ht="30">
      <c r="A4" s="96" t="s">
        <v>227</v>
      </c>
      <c r="E4" t="s">
        <v>235</v>
      </c>
    </row>
    <row r="5" spans="1:5" ht="30">
      <c r="A5" s="96" t="s">
        <v>228</v>
      </c>
      <c r="E5" t="s">
        <v>234</v>
      </c>
    </row>
    <row r="6" spans="1:5" ht="30">
      <c r="A6" s="96" t="s">
        <v>236</v>
      </c>
      <c r="E6" t="s">
        <v>233</v>
      </c>
    </row>
    <row r="7" spans="1:5" ht="30">
      <c r="A7" s="96" t="s">
        <v>237</v>
      </c>
      <c r="E7" t="s">
        <v>234</v>
      </c>
    </row>
    <row r="8" spans="1:5" ht="30">
      <c r="A8" s="96"/>
    </row>
    <row r="9" spans="1:5" ht="30">
      <c r="A9" s="96" t="s">
        <v>238</v>
      </c>
    </row>
    <row r="10" spans="1:5" ht="30">
      <c r="A10" s="96"/>
    </row>
    <row r="11" spans="1:5" ht="30">
      <c r="A11" s="96"/>
      <c r="C11" s="79"/>
    </row>
    <row r="12" spans="1:5" ht="30">
      <c r="A12" s="96"/>
    </row>
    <row r="13" spans="1:5" ht="30">
      <c r="A13" s="96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"/>
  <sheetViews>
    <sheetView workbookViewId="0">
      <selection activeCell="J12" sqref="J12"/>
    </sheetView>
  </sheetViews>
  <sheetFormatPr baseColWidth="10" defaultRowHeight="15" x14ac:dyDescent="0"/>
  <sheetData>
    <row r="1" spans="1:17">
      <c r="A1" s="100" t="s">
        <v>200</v>
      </c>
      <c r="B1" s="101"/>
      <c r="C1" s="101"/>
      <c r="D1" s="101"/>
      <c r="E1" s="101"/>
      <c r="F1" s="101"/>
      <c r="G1" s="101"/>
      <c r="H1" s="102"/>
      <c r="I1" s="74"/>
      <c r="J1" s="74"/>
      <c r="K1" s="77"/>
      <c r="L1" s="74"/>
      <c r="M1" s="74"/>
      <c r="N1" s="74"/>
      <c r="O1" s="74"/>
      <c r="P1" s="74"/>
    </row>
    <row r="2" spans="1:17" ht="16" thickBot="1">
      <c r="A2" s="103"/>
      <c r="B2" s="104"/>
      <c r="C2" s="104"/>
      <c r="D2" s="104"/>
      <c r="E2" s="104"/>
      <c r="F2" s="104"/>
      <c r="G2" s="104"/>
      <c r="H2" s="105"/>
      <c r="I2" s="76"/>
      <c r="J2" s="76"/>
      <c r="K2" s="78"/>
      <c r="L2" s="76"/>
      <c r="M2" s="76"/>
      <c r="N2" s="76"/>
      <c r="O2" s="76"/>
      <c r="P2" s="76"/>
    </row>
    <row r="3" spans="1:17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</row>
    <row r="4" spans="1:17">
      <c r="B4" s="99"/>
      <c r="C4" s="99"/>
      <c r="D4" s="99"/>
      <c r="E4" s="99"/>
      <c r="F4" s="99"/>
      <c r="G4" s="99"/>
      <c r="H4" s="99"/>
      <c r="I4" s="99"/>
      <c r="J4" s="99"/>
      <c r="K4" s="99"/>
      <c r="L4" s="76"/>
      <c r="M4" s="76"/>
      <c r="N4" s="76"/>
      <c r="O4" s="76"/>
      <c r="P4" s="76"/>
      <c r="Q4" s="75"/>
    </row>
    <row r="5" spans="1:17"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5"/>
    </row>
    <row r="6" spans="1:17"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5"/>
    </row>
    <row r="7" spans="1:17"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5"/>
    </row>
    <row r="8" spans="1:17"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5"/>
    </row>
    <row r="9" spans="1:17"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5"/>
    </row>
    <row r="10" spans="1:17"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5"/>
    </row>
    <row r="11" spans="1:17"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5"/>
    </row>
    <row r="12" spans="1:17"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5"/>
    </row>
    <row r="13" spans="1:17"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5"/>
    </row>
    <row r="14" spans="1:17"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5"/>
    </row>
    <row r="15" spans="1:17"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5"/>
    </row>
    <row r="16" spans="1:17"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5"/>
    </row>
    <row r="17" spans="2:17"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5"/>
    </row>
    <row r="18" spans="2:17"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5"/>
    </row>
    <row r="19" spans="2:17"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5"/>
    </row>
    <row r="20" spans="2:17"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5"/>
    </row>
    <row r="21" spans="2:17"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5"/>
    </row>
    <row r="22" spans="2:17"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5"/>
    </row>
    <row r="23" spans="2:17"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5"/>
    </row>
    <row r="24" spans="2:17"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5"/>
    </row>
    <row r="25" spans="2:17"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5"/>
    </row>
    <row r="26" spans="2:17"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5"/>
    </row>
    <row r="27" spans="2:17"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5"/>
    </row>
    <row r="28" spans="2:17"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5"/>
    </row>
    <row r="29" spans="2:17"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5"/>
    </row>
    <row r="30" spans="2:17"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5"/>
    </row>
    <row r="31" spans="2:17"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5"/>
    </row>
    <row r="32" spans="2:17"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5"/>
    </row>
    <row r="33" spans="2:17"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5"/>
    </row>
    <row r="34" spans="2:17"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5"/>
    </row>
    <row r="35" spans="2:17"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5"/>
    </row>
    <row r="36" spans="2:17"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5"/>
    </row>
    <row r="37" spans="2:17"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5"/>
    </row>
    <row r="38" spans="2:17"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5"/>
    </row>
    <row r="39" spans="2:17"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5"/>
    </row>
    <row r="40" spans="2:17"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5"/>
    </row>
    <row r="41" spans="2:17"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5"/>
    </row>
    <row r="42" spans="2:17"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5"/>
    </row>
    <row r="43" spans="2:17">
      <c r="B43" s="76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5"/>
    </row>
    <row r="44" spans="2:17">
      <c r="B44" s="76"/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5"/>
    </row>
    <row r="45" spans="2:17">
      <c r="B45" s="76"/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5"/>
    </row>
    <row r="46" spans="2:17">
      <c r="B46" s="76"/>
      <c r="C46" s="76"/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5"/>
    </row>
    <row r="47" spans="2:17">
      <c r="B47" s="76"/>
      <c r="C47" s="76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5"/>
    </row>
    <row r="48" spans="2:17">
      <c r="B48" s="75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</row>
    <row r="49" spans="2:17">
      <c r="B49" s="75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</row>
    <row r="50" spans="2:17">
      <c r="B50" s="75"/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</row>
    <row r="51" spans="2:17">
      <c r="B51" s="75"/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</row>
    <row r="52" spans="2:17">
      <c r="B52" s="75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</row>
    <row r="53" spans="2:17"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</row>
    <row r="54" spans="2:17">
      <c r="B54" s="75"/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</row>
    <row r="55" spans="2:17">
      <c r="B55" s="75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</row>
  </sheetData>
  <mergeCells count="1">
    <mergeCell ref="A1:H2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 enableFormatConditionsCalculation="0"/>
  <dimension ref="A1:G14"/>
  <sheetViews>
    <sheetView workbookViewId="0">
      <selection activeCell="A15" sqref="A15"/>
    </sheetView>
  </sheetViews>
  <sheetFormatPr baseColWidth="10" defaultRowHeight="36" x14ac:dyDescent="0"/>
  <cols>
    <col min="1" max="1" width="46.33203125" style="82" bestFit="1" customWidth="1"/>
    <col min="2" max="2" width="16" style="89" bestFit="1" customWidth="1"/>
    <col min="3" max="3" width="20.5" style="86" bestFit="1" customWidth="1"/>
    <col min="4" max="4" width="10.83203125" style="82"/>
    <col min="5" max="5" width="12.83203125" style="82" bestFit="1" customWidth="1"/>
    <col min="6" max="16384" width="10.83203125" style="82"/>
  </cols>
  <sheetData>
    <row r="1" spans="1:7">
      <c r="A1" s="82" t="s">
        <v>211</v>
      </c>
      <c r="B1" s="89" t="s">
        <v>209</v>
      </c>
      <c r="C1" s="86" t="s">
        <v>208</v>
      </c>
    </row>
    <row r="2" spans="1:7">
      <c r="A2" s="84" t="s">
        <v>244</v>
      </c>
      <c r="B2" s="90" t="s">
        <v>218</v>
      </c>
      <c r="C2" s="87" t="s">
        <v>212</v>
      </c>
    </row>
    <row r="3" spans="1:7">
      <c r="A3" s="85" t="s">
        <v>245</v>
      </c>
      <c r="B3" s="91" t="s">
        <v>217</v>
      </c>
      <c r="C3" s="88" t="s">
        <v>210</v>
      </c>
    </row>
    <row r="4" spans="1:7">
      <c r="A4" s="85" t="s">
        <v>246</v>
      </c>
      <c r="B4" s="91" t="s">
        <v>218</v>
      </c>
      <c r="C4" s="88" t="s">
        <v>213</v>
      </c>
      <c r="G4" s="82" t="s">
        <v>217</v>
      </c>
    </row>
    <row r="5" spans="1:7">
      <c r="A5" s="85" t="s">
        <v>247</v>
      </c>
      <c r="B5" s="91" t="s">
        <v>219</v>
      </c>
      <c r="C5" s="88" t="s">
        <v>214</v>
      </c>
      <c r="G5" s="82" t="s">
        <v>232</v>
      </c>
    </row>
    <row r="6" spans="1:7">
      <c r="A6" s="85" t="s">
        <v>248</v>
      </c>
      <c r="B6" s="91" t="s">
        <v>220</v>
      </c>
      <c r="C6" s="88" t="s">
        <v>212</v>
      </c>
    </row>
    <row r="7" spans="1:7">
      <c r="A7" s="85" t="s">
        <v>249</v>
      </c>
      <c r="B7" s="91" t="s">
        <v>219</v>
      </c>
      <c r="C7" s="88" t="s">
        <v>213</v>
      </c>
    </row>
    <row r="8" spans="1:7">
      <c r="A8" s="83" t="s">
        <v>250</v>
      </c>
      <c r="B8" s="91" t="s">
        <v>218</v>
      </c>
      <c r="C8" s="87" t="s">
        <v>210</v>
      </c>
    </row>
    <row r="9" spans="1:7">
      <c r="A9" s="85" t="s">
        <v>251</v>
      </c>
      <c r="B9" s="91" t="s">
        <v>217</v>
      </c>
      <c r="C9" s="88" t="s">
        <v>216</v>
      </c>
    </row>
    <row r="10" spans="1:7">
      <c r="A10" s="85" t="s">
        <v>252</v>
      </c>
      <c r="B10" s="91" t="s">
        <v>218</v>
      </c>
      <c r="C10" s="88" t="s">
        <v>210</v>
      </c>
    </row>
    <row r="11" spans="1:7">
      <c r="A11" s="85" t="s">
        <v>253</v>
      </c>
      <c r="B11" s="90" t="s">
        <v>219</v>
      </c>
      <c r="C11" s="88" t="s">
        <v>215</v>
      </c>
    </row>
    <row r="12" spans="1:7">
      <c r="A12" s="85" t="s">
        <v>254</v>
      </c>
      <c r="B12" s="91" t="s">
        <v>221</v>
      </c>
      <c r="C12" s="88" t="s">
        <v>210</v>
      </c>
    </row>
    <row r="13" spans="1:7">
      <c r="A13" s="85" t="s">
        <v>255</v>
      </c>
      <c r="B13" s="91" t="s">
        <v>219</v>
      </c>
      <c r="C13" s="88" t="s">
        <v>213</v>
      </c>
    </row>
    <row r="14" spans="1:7">
      <c r="A14" s="85" t="s">
        <v>256</v>
      </c>
      <c r="B14" s="91" t="s">
        <v>221</v>
      </c>
      <c r="C14" s="88" t="s">
        <v>214</v>
      </c>
    </row>
  </sheetData>
  <pageMargins left="0.75" right="0.75" top="1" bottom="1" header="0.5" footer="0.5"/>
  <pageSetup orientation="portrait" horizontalDpi="4294967292" verticalDpi="4294967292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enableFormatConditionsCalculation="0"/>
  <dimension ref="A1:O51"/>
  <sheetViews>
    <sheetView workbookViewId="0">
      <selection activeCell="F13" sqref="F13"/>
    </sheetView>
  </sheetViews>
  <sheetFormatPr baseColWidth="10" defaultRowHeight="15" x14ac:dyDescent="0"/>
  <cols>
    <col min="1" max="1" width="20.1640625" bestFit="1" customWidth="1"/>
    <col min="2" max="2" width="13.6640625" customWidth="1"/>
    <col min="3" max="3" width="15.83203125" hidden="1" customWidth="1"/>
    <col min="4" max="5" width="15.83203125" customWidth="1"/>
    <col min="6" max="6" width="22.6640625" customWidth="1"/>
    <col min="8" max="8" width="0" hidden="1" customWidth="1"/>
    <col min="12" max="12" width="12.33203125" bestFit="1" customWidth="1"/>
    <col min="14" max="14" width="15.83203125" bestFit="1" customWidth="1"/>
    <col min="15" max="15" width="11.6640625" bestFit="1" customWidth="1"/>
  </cols>
  <sheetData>
    <row r="1" spans="1:15">
      <c r="A1" t="s">
        <v>211</v>
      </c>
      <c r="B1" t="s">
        <v>201</v>
      </c>
      <c r="C1" t="s">
        <v>202</v>
      </c>
      <c r="D1" t="s">
        <v>208</v>
      </c>
      <c r="E1" t="s">
        <v>209</v>
      </c>
      <c r="F1" t="s">
        <v>203</v>
      </c>
      <c r="G1" t="s">
        <v>204</v>
      </c>
    </row>
    <row r="2" spans="1:15">
      <c r="A2" t="s">
        <v>244</v>
      </c>
      <c r="B2" s="79">
        <v>41306</v>
      </c>
      <c r="C2" t="str">
        <f ca="1">CHOOSE(RANDBETWEEN(1,6),"Strength","Speed","Agility","Power","Conditioning", "Anthroprometrics")</f>
        <v>Speed</v>
      </c>
      <c r="D2" s="81" t="str">
        <f>VLOOKUP($A2,AthProfile[],3,FALSE)</f>
        <v>RB</v>
      </c>
      <c r="E2" s="81" t="str">
        <f>VLOOKUP($A2,AthProfile[],2,FALSE)</f>
        <v>5-Sen</v>
      </c>
      <c r="F2" t="s">
        <v>229</v>
      </c>
      <c r="G2">
        <v>2</v>
      </c>
      <c r="J2" s="79"/>
    </row>
    <row r="3" spans="1:15">
      <c r="A3" t="s">
        <v>244</v>
      </c>
      <c r="B3" s="79">
        <v>41308</v>
      </c>
      <c r="C3" t="str">
        <f ca="1">CHOOSE(RANDBETWEEN(1,6),"Strength","Speed","Agility","Power","Conditioning", "Anthroprometrics")</f>
        <v>Anthroprometrics</v>
      </c>
      <c r="D3" s="81" t="str">
        <f>VLOOKUP($A3,AthProfile[],3,FALSE)</f>
        <v>RB</v>
      </c>
      <c r="E3" s="81" t="str">
        <f>VLOOKUP($A3,AthProfile[],2,FALSE)</f>
        <v>5-Sen</v>
      </c>
      <c r="F3" t="s">
        <v>229</v>
      </c>
      <c r="G3">
        <v>2.1</v>
      </c>
      <c r="J3" s="79"/>
    </row>
    <row r="4" spans="1:15">
      <c r="A4" t="s">
        <v>244</v>
      </c>
      <c r="B4" s="79">
        <v>41310</v>
      </c>
      <c r="C4" t="str">
        <f ca="1">CHOOSE(RANDBETWEEN(1,6),"Strength","Speed","Agility","Power","Conditioning", "Anthroprometrics")</f>
        <v>Speed</v>
      </c>
      <c r="D4" s="81" t="str">
        <f>VLOOKUP($A4,AthProfile[],3,FALSE)</f>
        <v>RB</v>
      </c>
      <c r="E4" s="81" t="str">
        <f>VLOOKUP($A4,AthProfile[],2,FALSE)</f>
        <v>5-Sen</v>
      </c>
      <c r="F4" t="s">
        <v>229</v>
      </c>
      <c r="G4">
        <v>2.2000000000000002</v>
      </c>
      <c r="J4" s="79"/>
      <c r="K4" s="80"/>
      <c r="L4" s="80"/>
      <c r="M4" s="80"/>
      <c r="N4" s="80"/>
      <c r="O4" s="80"/>
    </row>
    <row r="5" spans="1:15">
      <c r="A5" t="s">
        <v>244</v>
      </c>
      <c r="B5" s="79">
        <v>41315</v>
      </c>
      <c r="C5" t="str">
        <f ca="1">CHOOSE(RANDBETWEEN(1,6),"Strength","Speed","Agility","Power","Conditioning", "Anthroprometrics")</f>
        <v>Power</v>
      </c>
      <c r="D5" s="81" t="str">
        <f>VLOOKUP($A5,AthProfile[],3,FALSE)</f>
        <v>RB</v>
      </c>
      <c r="E5" s="81" t="str">
        <f>VLOOKUP($A5,AthProfile[],2,FALSE)</f>
        <v>5-Sen</v>
      </c>
      <c r="F5" t="s">
        <v>229</v>
      </c>
      <c r="G5">
        <v>1.98</v>
      </c>
      <c r="J5" s="79"/>
      <c r="K5" s="80"/>
      <c r="L5" s="80"/>
      <c r="M5" s="80"/>
      <c r="N5" s="80"/>
      <c r="O5" s="80"/>
    </row>
    <row r="6" spans="1:15">
      <c r="A6" t="s">
        <v>245</v>
      </c>
      <c r="B6" s="79">
        <v>41306</v>
      </c>
      <c r="C6" t="str">
        <f ca="1">CHOOSE(RANDBETWEEN(1,6),"Strength","Speed","Agility","Power","Conditioning", "Anthroprometrics")</f>
        <v>Power</v>
      </c>
      <c r="D6" s="81" t="str">
        <f>VLOOKUP($A6,AthProfile[],3,FALSE)</f>
        <v>QB</v>
      </c>
      <c r="E6" s="81" t="str">
        <f>VLOOKUP($A6,AthProfile[],2,FALSE)</f>
        <v>1-RFr</v>
      </c>
      <c r="F6" t="s">
        <v>229</v>
      </c>
      <c r="G6">
        <v>1.82</v>
      </c>
      <c r="J6" s="79"/>
      <c r="K6" s="80"/>
      <c r="L6" s="80"/>
      <c r="M6" s="80"/>
      <c r="N6" s="80"/>
      <c r="O6" s="80"/>
    </row>
    <row r="7" spans="1:15">
      <c r="A7" t="s">
        <v>245</v>
      </c>
      <c r="B7" s="79">
        <v>41308</v>
      </c>
      <c r="C7" t="str">
        <f ca="1">CHOOSE(RANDBETWEEN(1,6),"Strength","Speed","Agility","Power","Conditioning", "Anthroprometrics")</f>
        <v>Strength</v>
      </c>
      <c r="D7" s="81" t="str">
        <f>VLOOKUP($A7,AthProfile[],3,FALSE)</f>
        <v>QB</v>
      </c>
      <c r="E7" s="81" t="str">
        <f>VLOOKUP($A7,AthProfile[],2,FALSE)</f>
        <v>1-RFr</v>
      </c>
      <c r="F7" t="s">
        <v>229</v>
      </c>
      <c r="G7">
        <v>1.75</v>
      </c>
      <c r="J7" s="79"/>
      <c r="K7" s="80"/>
      <c r="L7" s="80"/>
      <c r="M7" s="80"/>
      <c r="N7" s="80"/>
      <c r="O7" s="80"/>
    </row>
    <row r="8" spans="1:15">
      <c r="A8" t="s">
        <v>245</v>
      </c>
      <c r="B8" s="79">
        <v>41310</v>
      </c>
      <c r="C8" t="str">
        <f ca="1">CHOOSE(RANDBETWEEN(1,6),"Strength","Speed","Agility","Power","Conditioning", "Anthroprometrics")</f>
        <v>Speed</v>
      </c>
      <c r="D8" s="81" t="str">
        <f>VLOOKUP($A8,AthProfile[],3,FALSE)</f>
        <v>QB</v>
      </c>
      <c r="E8" s="81" t="str">
        <f>VLOOKUP($A8,AthProfile[],2,FALSE)</f>
        <v>1-RFr</v>
      </c>
      <c r="F8" t="s">
        <v>229</v>
      </c>
      <c r="G8">
        <v>1.8</v>
      </c>
      <c r="J8" s="79"/>
      <c r="K8" s="80"/>
      <c r="L8" s="80"/>
      <c r="M8" s="80"/>
      <c r="N8" s="80"/>
      <c r="O8" s="80"/>
    </row>
    <row r="9" spans="1:15">
      <c r="A9" t="s">
        <v>245</v>
      </c>
      <c r="B9" s="79">
        <v>41315</v>
      </c>
      <c r="C9" t="str">
        <f ca="1">CHOOSE(RANDBETWEEN(1,6),"Strength","Speed","Agility","Power","Conditioning", "Anthroprometrics")</f>
        <v>Anthroprometrics</v>
      </c>
      <c r="D9" s="81" t="str">
        <f>VLOOKUP($A9,AthProfile[],3,FALSE)</f>
        <v>QB</v>
      </c>
      <c r="E9" s="81" t="str">
        <f>VLOOKUP($A9,AthProfile[],2,FALSE)</f>
        <v>1-RFr</v>
      </c>
      <c r="F9" t="s">
        <v>229</v>
      </c>
      <c r="G9">
        <v>1.72</v>
      </c>
      <c r="J9" s="79"/>
      <c r="K9" s="80"/>
      <c r="L9" s="80"/>
      <c r="M9" s="80"/>
      <c r="N9" s="80"/>
      <c r="O9" s="80"/>
    </row>
    <row r="10" spans="1:15">
      <c r="A10" t="s">
        <v>252</v>
      </c>
      <c r="B10" s="79">
        <v>41306</v>
      </c>
      <c r="D10" t="str">
        <f>VLOOKUP($A10,AthProfile[],3,FALSE)</f>
        <v>QB</v>
      </c>
      <c r="E10" t="str">
        <f>VLOOKUP($A10,AthProfile[],2,FALSE)</f>
        <v>5-Sen</v>
      </c>
      <c r="F10" t="s">
        <v>67</v>
      </c>
      <c r="G10">
        <v>600</v>
      </c>
      <c r="J10" s="79"/>
      <c r="K10" s="80"/>
      <c r="L10" s="80"/>
      <c r="M10" s="80"/>
      <c r="N10" s="80"/>
      <c r="O10" s="80"/>
    </row>
    <row r="11" spans="1:15">
      <c r="A11" t="s">
        <v>253</v>
      </c>
      <c r="B11" s="79">
        <v>41334</v>
      </c>
      <c r="D11" t="str">
        <f>VLOOKUP($A11,AthProfile[],3,FALSE)</f>
        <v>OL</v>
      </c>
      <c r="E11" t="str">
        <f>VLOOKUP($A11,AthProfile[],2,FALSE)</f>
        <v>3-Soph</v>
      </c>
      <c r="F11" t="s">
        <v>67</v>
      </c>
      <c r="G11">
        <v>650</v>
      </c>
      <c r="J11" s="79"/>
      <c r="K11" s="80"/>
      <c r="L11" s="80"/>
      <c r="M11" s="80"/>
      <c r="N11" s="80"/>
      <c r="O11" s="80"/>
    </row>
    <row r="12" spans="1:15">
      <c r="A12" t="s">
        <v>253</v>
      </c>
      <c r="B12" s="79">
        <v>41365</v>
      </c>
      <c r="D12" t="str">
        <f>VLOOKUP($A12,AthProfile[],3,FALSE)</f>
        <v>OL</v>
      </c>
      <c r="E12" t="str">
        <f>VLOOKUP($A12,AthProfile[],2,FALSE)</f>
        <v>3-Soph</v>
      </c>
      <c r="F12" t="s">
        <v>67</v>
      </c>
      <c r="G12">
        <v>700</v>
      </c>
      <c r="J12" s="79"/>
      <c r="K12" s="80"/>
      <c r="L12" s="80"/>
      <c r="M12" s="80"/>
      <c r="N12" s="80"/>
      <c r="O12" s="80"/>
    </row>
    <row r="13" spans="1:15">
      <c r="A13" t="s">
        <v>253</v>
      </c>
      <c r="B13" s="79">
        <v>41390</v>
      </c>
      <c r="D13" t="str">
        <f>VLOOKUP($A13,AthProfile[],3,FALSE)</f>
        <v>OL</v>
      </c>
      <c r="E13" t="str">
        <f>VLOOKUP($A13,AthProfile[],2,FALSE)</f>
        <v>3-Soph</v>
      </c>
      <c r="F13" t="s">
        <v>67</v>
      </c>
      <c r="G13">
        <v>750</v>
      </c>
      <c r="J13" s="79"/>
      <c r="K13" s="80"/>
      <c r="L13" s="80"/>
      <c r="M13" s="80"/>
      <c r="N13" s="80"/>
      <c r="O13" s="80"/>
    </row>
    <row r="14" spans="1:15">
      <c r="A14" t="s">
        <v>256</v>
      </c>
      <c r="B14" s="79">
        <v>41292</v>
      </c>
      <c r="C14" t="str">
        <f ca="1">CHOOSE(RANDBETWEEN(1,6),"Strength","Speed","Agility","Power","Conditioning", "Anthroprometrics")</f>
        <v>Speed</v>
      </c>
      <c r="D14" t="str">
        <f>VLOOKUP($A14,AthProfile[],3,FALSE)</f>
        <v>DB</v>
      </c>
      <c r="E14" t="str">
        <f>VLOOKUP($A14,AthProfile[],2,FALSE)</f>
        <v>4-Jun</v>
      </c>
      <c r="F14" t="s">
        <v>205</v>
      </c>
      <c r="G14">
        <v>201</v>
      </c>
      <c r="J14" s="79"/>
      <c r="K14" s="80"/>
      <c r="L14" s="80"/>
      <c r="M14" s="80"/>
      <c r="N14" s="80"/>
      <c r="O14" s="80"/>
    </row>
    <row r="15" spans="1:15">
      <c r="A15" t="s">
        <v>247</v>
      </c>
      <c r="B15" s="79">
        <v>41055</v>
      </c>
      <c r="C15" t="str">
        <f ca="1">CHOOSE(RANDBETWEEN(1,6),"Strength","Speed","Agility","Power","Conditioning", "Anthroprometrics")</f>
        <v>Conditioning</v>
      </c>
      <c r="D15" t="str">
        <f>VLOOKUP($A15,AthProfile[],3,FALSE)</f>
        <v>DB</v>
      </c>
      <c r="E15" t="str">
        <f>VLOOKUP($A15,AthProfile[],2,FALSE)</f>
        <v>3-Soph</v>
      </c>
      <c r="F15" t="s">
        <v>205</v>
      </c>
      <c r="G15">
        <v>205</v>
      </c>
      <c r="J15" s="79"/>
      <c r="K15" s="80"/>
      <c r="L15" s="80"/>
      <c r="M15" s="80"/>
      <c r="N15" s="80"/>
      <c r="O15" s="80"/>
    </row>
    <row r="16" spans="1:15">
      <c r="A16" t="s">
        <v>244</v>
      </c>
      <c r="B16" s="79">
        <v>41306</v>
      </c>
      <c r="C16" t="str">
        <f ca="1">CHOOSE(RANDBETWEEN(1,6),"Strength","Speed","Agility","Power","Conditioning", "Anthroprometrics")</f>
        <v>Power</v>
      </c>
      <c r="D16" s="81" t="str">
        <f>VLOOKUP($A16,AthProfile[],3,FALSE)</f>
        <v>RB</v>
      </c>
      <c r="E16" s="81" t="str">
        <f>VLOOKUP($A16,AthProfile[],2,FALSE)</f>
        <v>5-Sen</v>
      </c>
      <c r="F16" t="s">
        <v>67</v>
      </c>
      <c r="G16">
        <v>200</v>
      </c>
      <c r="J16" s="79"/>
    </row>
    <row r="17" spans="1:10">
      <c r="A17" t="s">
        <v>244</v>
      </c>
      <c r="B17" s="79">
        <v>41334</v>
      </c>
      <c r="C17" t="str">
        <f ca="1">CHOOSE(RANDBETWEEN(1,6),"Strength","Speed","Agility","Power","Conditioning", "Anthroprometrics")</f>
        <v>Anthroprometrics</v>
      </c>
      <c r="D17" s="81" t="str">
        <f>VLOOKUP($A17,AthProfile[],3,FALSE)</f>
        <v>RB</v>
      </c>
      <c r="E17" s="81" t="str">
        <f>VLOOKUP($A17,AthProfile[],2,FALSE)</f>
        <v>5-Sen</v>
      </c>
      <c r="F17" t="s">
        <v>67</v>
      </c>
      <c r="G17">
        <v>180</v>
      </c>
      <c r="J17" s="79"/>
    </row>
    <row r="18" spans="1:10">
      <c r="A18" t="s">
        <v>244</v>
      </c>
      <c r="B18" s="79">
        <v>41365</v>
      </c>
      <c r="C18" t="str">
        <f ca="1">CHOOSE(RANDBETWEEN(1,6),"Strength","Speed","Agility","Power","Conditioning", "Anthroprometrics")</f>
        <v>Power</v>
      </c>
      <c r="D18" s="81" t="str">
        <f>VLOOKUP($A18,AthProfile[],3,FALSE)</f>
        <v>RB</v>
      </c>
      <c r="E18" s="81" t="str">
        <f>VLOOKUP($A18,AthProfile[],2,FALSE)</f>
        <v>5-Sen</v>
      </c>
      <c r="F18" t="s">
        <v>67</v>
      </c>
      <c r="G18">
        <v>200</v>
      </c>
      <c r="J18" s="79"/>
    </row>
    <row r="19" spans="1:10">
      <c r="A19" t="s">
        <v>244</v>
      </c>
      <c r="B19" s="79">
        <v>40926</v>
      </c>
      <c r="C19" t="str">
        <f ca="1">CHOOSE(RANDBETWEEN(1,6),"Strength","Speed","Agility","Power","Conditioning", "Anthroprometrics")</f>
        <v>Power</v>
      </c>
      <c r="D19" t="str">
        <f>VLOOKUP($A19,AthProfile[],3,FALSE)</f>
        <v>RB</v>
      </c>
      <c r="E19" t="str">
        <f>VLOOKUP($A19,AthProfile[],2,FALSE)</f>
        <v>5-Sen</v>
      </c>
      <c r="F19" t="s">
        <v>205</v>
      </c>
      <c r="G19">
        <v>200</v>
      </c>
    </row>
    <row r="20" spans="1:10">
      <c r="A20" t="s">
        <v>244</v>
      </c>
      <c r="B20" s="79">
        <v>41306</v>
      </c>
      <c r="C20" t="str">
        <f ca="1">CHOOSE(RANDBETWEEN(1,6),"Strength","Speed","Agility","Power","Conditioning", "Anthroprometrics")</f>
        <v>Conditioning</v>
      </c>
      <c r="D20" s="81" t="str">
        <f>VLOOKUP($A20,AthProfile[],3,FALSE)</f>
        <v>RB</v>
      </c>
      <c r="E20" s="81" t="str">
        <f>VLOOKUP($A20,AthProfile[],2,FALSE)</f>
        <v>5-Sen</v>
      </c>
      <c r="F20" t="s">
        <v>231</v>
      </c>
      <c r="G20">
        <v>10.3</v>
      </c>
    </row>
    <row r="21" spans="1:10">
      <c r="A21" t="s">
        <v>244</v>
      </c>
      <c r="B21" s="79">
        <v>41308</v>
      </c>
      <c r="C21" t="str">
        <f ca="1">CHOOSE(RANDBETWEEN(1,6),"Strength","Speed","Agility","Power","Conditioning", "Anthroprometrics")</f>
        <v>Speed</v>
      </c>
      <c r="D21" s="81" t="str">
        <f>VLOOKUP($A21,AthProfile[],3,FALSE)</f>
        <v>RB</v>
      </c>
      <c r="E21" s="81" t="str">
        <f>VLOOKUP($A21,AthProfile[],2,FALSE)</f>
        <v>5-Sen</v>
      </c>
      <c r="F21" t="s">
        <v>231</v>
      </c>
      <c r="G21">
        <v>-1.4</v>
      </c>
    </row>
    <row r="22" spans="1:10">
      <c r="A22" t="s">
        <v>244</v>
      </c>
      <c r="B22" s="79">
        <v>41310</v>
      </c>
      <c r="C22" t="str">
        <f ca="1">CHOOSE(RANDBETWEEN(1,6),"Strength","Speed","Agility","Power","Conditioning", "Anthroprometrics")</f>
        <v>Power</v>
      </c>
      <c r="D22" s="81" t="str">
        <f>VLOOKUP($A22,AthProfile[],3,FALSE)</f>
        <v>RB</v>
      </c>
      <c r="E22" s="81" t="str">
        <f>VLOOKUP($A22,AthProfile[],2,FALSE)</f>
        <v>5-Sen</v>
      </c>
      <c r="F22" t="s">
        <v>231</v>
      </c>
      <c r="G22">
        <v>-13.5</v>
      </c>
    </row>
    <row r="23" spans="1:10">
      <c r="A23" t="s">
        <v>244</v>
      </c>
      <c r="B23" s="79">
        <v>41315</v>
      </c>
      <c r="C23" t="str">
        <f ca="1">CHOOSE(RANDBETWEEN(1,6),"Strength","Speed","Agility","Power","Conditioning", "Anthroprometrics")</f>
        <v>Strength</v>
      </c>
      <c r="D23" s="81" t="str">
        <f>VLOOKUP($A23,AthProfile[],3,FALSE)</f>
        <v>RB</v>
      </c>
      <c r="E23" s="81" t="str">
        <f>VLOOKUP($A23,AthProfile[],2,FALSE)</f>
        <v>5-Sen</v>
      </c>
      <c r="F23" t="s">
        <v>231</v>
      </c>
      <c r="G23">
        <v>15.2</v>
      </c>
    </row>
    <row r="24" spans="1:10">
      <c r="A24" t="s">
        <v>244</v>
      </c>
      <c r="B24" s="79">
        <v>40943</v>
      </c>
      <c r="C24" t="str">
        <f ca="1">CHOOSE(RANDBETWEEN(1,6),"Strength","Speed","Agility","Power","Conditioning", "Anthroprometrics")</f>
        <v>Agility</v>
      </c>
      <c r="D24" s="81" t="str">
        <f>VLOOKUP($A24,AthProfile[],3,FALSE)</f>
        <v>RB</v>
      </c>
      <c r="E24" s="81" t="str">
        <f>VLOOKUP($A24,AthProfile[],2,FALSE)</f>
        <v>5-Sen</v>
      </c>
      <c r="F24" t="s">
        <v>231</v>
      </c>
      <c r="G24">
        <v>-50</v>
      </c>
    </row>
    <row r="25" spans="1:10">
      <c r="A25" t="s">
        <v>246</v>
      </c>
      <c r="B25" s="79">
        <v>41187</v>
      </c>
      <c r="C25" t="str">
        <f ca="1">CHOOSE(RANDBETWEEN(1,6),"Strength","Speed","Agility","Power","Conditioning", "Anthroprometrics")</f>
        <v>Agility</v>
      </c>
      <c r="D25" t="str">
        <f>VLOOKUP($A25,AthProfile[],3,FALSE)</f>
        <v>WR</v>
      </c>
      <c r="E25" t="str">
        <f>VLOOKUP($A25,AthProfile[],2,FALSE)</f>
        <v>5-Sen</v>
      </c>
      <c r="F25" t="s">
        <v>205</v>
      </c>
      <c r="G25">
        <v>300</v>
      </c>
    </row>
    <row r="26" spans="1:10">
      <c r="A26" t="s">
        <v>245</v>
      </c>
      <c r="B26" s="79">
        <v>41310</v>
      </c>
      <c r="C26" t="str">
        <f ca="1">CHOOSE(RANDBETWEEN(1,6),"Strength","Speed","Agility","Power","Conditioning", "Anthroprometrics")</f>
        <v>Strength</v>
      </c>
      <c r="D26" t="str">
        <f>VLOOKUP($A26,AthProfile[],3,FALSE)</f>
        <v>QB</v>
      </c>
      <c r="E26" t="str">
        <f>VLOOKUP($A26,AthProfile[],2,FALSE)</f>
        <v>1-RFr</v>
      </c>
      <c r="F26" t="s">
        <v>205</v>
      </c>
      <c r="G26">
        <v>300</v>
      </c>
    </row>
    <row r="27" spans="1:10">
      <c r="A27" t="s">
        <v>245</v>
      </c>
      <c r="B27" s="79">
        <v>41306</v>
      </c>
      <c r="C27" t="str">
        <f ca="1">CHOOSE(RANDBETWEEN(1,6),"Strength","Speed","Agility","Power","Conditioning", "Anthroprometrics")</f>
        <v>Conditioning</v>
      </c>
      <c r="D27" s="81" t="str">
        <f>VLOOKUP($A27,AthProfile[],3,FALSE)</f>
        <v>QB</v>
      </c>
      <c r="E27" s="81" t="str">
        <f>VLOOKUP($A27,AthProfile[],2,FALSE)</f>
        <v>1-RFr</v>
      </c>
      <c r="F27" t="s">
        <v>230</v>
      </c>
      <c r="G27">
        <v>2</v>
      </c>
    </row>
    <row r="28" spans="1:10">
      <c r="A28" t="s">
        <v>246</v>
      </c>
      <c r="B28" s="79">
        <v>41308</v>
      </c>
      <c r="C28" t="str">
        <f ca="1">CHOOSE(RANDBETWEEN(1,6),"Strength","Speed","Agility","Power","Conditioning", "Anthroprometrics")</f>
        <v>Anthroprometrics</v>
      </c>
      <c r="D28" s="81" t="str">
        <f>VLOOKUP($A28,AthProfile[],3,FALSE)</f>
        <v>WR</v>
      </c>
      <c r="E28" s="81" t="str">
        <f>VLOOKUP($A28,AthProfile[],2,FALSE)</f>
        <v>5-Sen</v>
      </c>
      <c r="F28" t="s">
        <v>230</v>
      </c>
      <c r="G28">
        <v>4</v>
      </c>
    </row>
    <row r="29" spans="1:10">
      <c r="A29" t="s">
        <v>246</v>
      </c>
      <c r="B29" s="79">
        <v>41310</v>
      </c>
      <c r="C29" t="str">
        <f ca="1">CHOOSE(RANDBETWEEN(1,6),"Strength","Speed","Agility","Power","Conditioning", "Anthroprometrics")</f>
        <v>Conditioning</v>
      </c>
      <c r="D29" s="81" t="str">
        <f>VLOOKUP($A29,AthProfile[],3,FALSE)</f>
        <v>WR</v>
      </c>
      <c r="E29" s="81" t="str">
        <f>VLOOKUP($A29,AthProfile[],2,FALSE)</f>
        <v>5-Sen</v>
      </c>
      <c r="F29" t="s">
        <v>230</v>
      </c>
      <c r="G29">
        <v>2</v>
      </c>
    </row>
    <row r="30" spans="1:10">
      <c r="A30" t="s">
        <v>246</v>
      </c>
      <c r="B30" s="79">
        <v>41315</v>
      </c>
      <c r="C30" t="str">
        <f ca="1">CHOOSE(RANDBETWEEN(1,6),"Strength","Speed","Agility","Power","Conditioning", "Anthroprometrics")</f>
        <v>Strength</v>
      </c>
      <c r="D30" s="81" t="str">
        <f>VLOOKUP($A30,AthProfile[],3,FALSE)</f>
        <v>WR</v>
      </c>
      <c r="E30" s="81" t="str">
        <f>VLOOKUP($A30,AthProfile[],2,FALSE)</f>
        <v>5-Sen</v>
      </c>
      <c r="F30" t="s">
        <v>230</v>
      </c>
      <c r="G30">
        <v>5</v>
      </c>
    </row>
    <row r="31" spans="1:10">
      <c r="A31" t="s">
        <v>247</v>
      </c>
      <c r="B31" s="79">
        <v>41250</v>
      </c>
      <c r="C31" t="str">
        <f ca="1">CHOOSE(RANDBETWEEN(1,6),"Strength","Speed","Agility","Power","Conditioning", "Anthroprometrics")</f>
        <v>Anthroprometrics</v>
      </c>
      <c r="D31" t="str">
        <f>VLOOKUP($A31,AthProfile[],3,FALSE)</f>
        <v>DB</v>
      </c>
      <c r="E31" t="str">
        <f>VLOOKUP($A31,AthProfile[],2,FALSE)</f>
        <v>3-Soph</v>
      </c>
      <c r="F31" t="s">
        <v>205</v>
      </c>
      <c r="G31">
        <v>195</v>
      </c>
    </row>
    <row r="32" spans="1:10">
      <c r="A32" t="s">
        <v>249</v>
      </c>
      <c r="B32" s="79">
        <v>41282</v>
      </c>
      <c r="C32" t="str">
        <f ca="1">CHOOSE(RANDBETWEEN(1,6),"Strength","Speed","Agility","Power","Conditioning", "Anthroprometrics")</f>
        <v>Conditioning</v>
      </c>
      <c r="D32" t="str">
        <f>VLOOKUP($A32,AthProfile[],3,FALSE)</f>
        <v>WR</v>
      </c>
      <c r="E32" t="str">
        <f>VLOOKUP($A32,AthProfile[],2,FALSE)</f>
        <v>3-Soph</v>
      </c>
      <c r="F32" t="s">
        <v>205</v>
      </c>
      <c r="G32">
        <v>199</v>
      </c>
    </row>
    <row r="33" spans="1:7">
      <c r="A33" t="s">
        <v>250</v>
      </c>
      <c r="B33" s="79">
        <v>41306</v>
      </c>
      <c r="D33" t="str">
        <f>VLOOKUP($A33,AthProfile[],3,FALSE)</f>
        <v>QB</v>
      </c>
      <c r="E33" t="str">
        <f>VLOOKUP($A33,AthProfile[],2,FALSE)</f>
        <v>5-Sen</v>
      </c>
      <c r="F33" t="s">
        <v>67</v>
      </c>
      <c r="G33">
        <v>400</v>
      </c>
    </row>
    <row r="34" spans="1:7">
      <c r="A34" t="s">
        <v>250</v>
      </c>
      <c r="B34" s="79">
        <v>41306</v>
      </c>
      <c r="D34" t="str">
        <f>VLOOKUP($A34,AthProfile[],3,FALSE)</f>
        <v>QB</v>
      </c>
      <c r="E34" t="str">
        <f>VLOOKUP($A34,AthProfile[],2,FALSE)</f>
        <v>5-Sen</v>
      </c>
      <c r="F34" t="s">
        <v>67</v>
      </c>
      <c r="G34">
        <v>450</v>
      </c>
    </row>
    <row r="35" spans="1:7">
      <c r="A35" t="s">
        <v>250</v>
      </c>
      <c r="B35" s="79">
        <v>41334</v>
      </c>
      <c r="C35" t="str">
        <f ca="1">CHOOSE(RANDBETWEEN(1,6),"Strength","Speed","Agility","Power","Conditioning", "Anthroprometrics")</f>
        <v>Speed</v>
      </c>
      <c r="D35" s="81" t="str">
        <f>VLOOKUP($A35,AthProfile[],3,FALSE)</f>
        <v>QB</v>
      </c>
      <c r="E35" s="81" t="str">
        <f>VLOOKUP($A35,AthProfile[],2,FALSE)</f>
        <v>5-Sen</v>
      </c>
      <c r="F35" t="s">
        <v>67</v>
      </c>
      <c r="G35">
        <v>500</v>
      </c>
    </row>
    <row r="36" spans="1:7">
      <c r="A36" t="s">
        <v>250</v>
      </c>
      <c r="B36" s="79">
        <v>41365</v>
      </c>
      <c r="C36" t="str">
        <f ca="1">CHOOSE(RANDBETWEEN(1,6),"Strength","Speed","Agility","Power","Conditioning", "Anthroprometrics")</f>
        <v>Anthroprometrics</v>
      </c>
      <c r="D36" s="81" t="str">
        <f>VLOOKUP($A36,AthProfile[],3,FALSE)</f>
        <v>QB</v>
      </c>
      <c r="E36" s="81" t="str">
        <f>VLOOKUP($A36,AthProfile[],2,FALSE)</f>
        <v>5-Sen</v>
      </c>
      <c r="F36" t="s">
        <v>67</v>
      </c>
      <c r="G36">
        <v>550</v>
      </c>
    </row>
    <row r="37" spans="1:7">
      <c r="A37" t="s">
        <v>250</v>
      </c>
      <c r="B37" s="79">
        <v>41390</v>
      </c>
      <c r="C37" t="str">
        <f ca="1">CHOOSE(RANDBETWEEN(1,6),"Strength","Speed","Agility","Power","Conditioning", "Anthroprometrics")</f>
        <v>Anthroprometrics</v>
      </c>
      <c r="D37" s="81" t="str">
        <f>VLOOKUP($A37,AthProfile[],3,FALSE)</f>
        <v>QB</v>
      </c>
      <c r="E37" s="81" t="str">
        <f>VLOOKUP($A37,AthProfile[],2,FALSE)</f>
        <v>5-Sen</v>
      </c>
      <c r="F37" t="s">
        <v>67</v>
      </c>
      <c r="G37">
        <v>600</v>
      </c>
    </row>
    <row r="38" spans="1:7">
      <c r="A38" t="s">
        <v>251</v>
      </c>
      <c r="B38" s="79">
        <v>40932</v>
      </c>
      <c r="C38" t="str">
        <f ca="1">CHOOSE(RANDBETWEEN(1,6),"Strength","Speed","Agility","Power","Conditioning", "Anthroprometrics")</f>
        <v>Conditioning</v>
      </c>
      <c r="D38" t="str">
        <f>VLOOKUP($A38,AthProfile[],3,FALSE)</f>
        <v>DL</v>
      </c>
      <c r="E38" t="str">
        <f>VLOOKUP($A38,AthProfile[],2,FALSE)</f>
        <v>1-RFr</v>
      </c>
      <c r="F38" t="s">
        <v>205</v>
      </c>
      <c r="G38">
        <v>300</v>
      </c>
    </row>
    <row r="39" spans="1:7">
      <c r="A39" t="s">
        <v>252</v>
      </c>
      <c r="B39" s="79">
        <v>41073</v>
      </c>
      <c r="C39" t="str">
        <f ca="1">CHOOSE(RANDBETWEEN(1,6),"Strength","Speed","Agility","Power","Conditioning", "Anthroprometrics")</f>
        <v>Anthroprometrics</v>
      </c>
      <c r="D39" t="str">
        <f>VLOOKUP($A39,AthProfile[],3,FALSE)</f>
        <v>QB</v>
      </c>
      <c r="E39" t="str">
        <f>VLOOKUP($A39,AthProfile[],2,FALSE)</f>
        <v>5-Sen</v>
      </c>
      <c r="F39" t="s">
        <v>205</v>
      </c>
      <c r="G39">
        <v>300</v>
      </c>
    </row>
    <row r="40" spans="1:7">
      <c r="A40" t="s">
        <v>253</v>
      </c>
      <c r="B40" s="79">
        <v>41000</v>
      </c>
      <c r="C40" t="str">
        <f ca="1">CHOOSE(RANDBETWEEN(1,6),"Strength","Speed","Agility","Power","Conditioning", "Anthroprometrics")</f>
        <v>Anthroprometrics</v>
      </c>
      <c r="D40" t="str">
        <f>VLOOKUP($A40,AthProfile[],3,FALSE)</f>
        <v>OL</v>
      </c>
      <c r="E40" t="str">
        <f>VLOOKUP($A40,AthProfile[],2,FALSE)</f>
        <v>3-Soph</v>
      </c>
      <c r="F40" t="s">
        <v>205</v>
      </c>
      <c r="G40">
        <v>300</v>
      </c>
    </row>
    <row r="41" spans="1:7">
      <c r="A41" t="s">
        <v>254</v>
      </c>
      <c r="B41" s="79">
        <v>41042</v>
      </c>
      <c r="C41" t="str">
        <f ca="1">CHOOSE(RANDBETWEEN(1,6),"Strength","Speed","Agility","Power","Conditioning", "Anthroprometrics")</f>
        <v>Speed</v>
      </c>
      <c r="D41" t="str">
        <f>VLOOKUP($A41,AthProfile[],3,FALSE)</f>
        <v>QB</v>
      </c>
      <c r="E41" t="str">
        <f>VLOOKUP($A41,AthProfile[],2,FALSE)</f>
        <v>4-Jun</v>
      </c>
      <c r="F41" t="s">
        <v>205</v>
      </c>
      <c r="G41">
        <v>215</v>
      </c>
    </row>
    <row r="42" spans="1:7">
      <c r="A42" t="s">
        <v>255</v>
      </c>
      <c r="B42" s="79">
        <v>41141</v>
      </c>
      <c r="D42" t="str">
        <f>VLOOKUP($A42,AthProfile[],3,FALSE)</f>
        <v>WR</v>
      </c>
      <c r="E42" t="str">
        <f>VLOOKUP($A42,AthProfile[],2,FALSE)</f>
        <v>3-Soph</v>
      </c>
      <c r="F42" t="s">
        <v>205</v>
      </c>
      <c r="G42">
        <v>250</v>
      </c>
    </row>
    <row r="43" spans="1:7">
      <c r="A43" t="s">
        <v>256</v>
      </c>
      <c r="B43" s="79">
        <v>41110</v>
      </c>
      <c r="C43" t="str">
        <f ca="1">CHOOSE(RANDBETWEEN(1,6),"Strength","Speed","Agility","Power","Conditioning", "Anthroprometrics")</f>
        <v>Conditioning</v>
      </c>
      <c r="D43" t="str">
        <f>VLOOKUP($A43,AthProfile[],3,FALSE)</f>
        <v>DB</v>
      </c>
      <c r="E43" t="str">
        <f>VLOOKUP($A43,AthProfile[],2,FALSE)</f>
        <v>4-Jun</v>
      </c>
      <c r="F43" t="s">
        <v>205</v>
      </c>
      <c r="G43">
        <v>300</v>
      </c>
    </row>
    <row r="44" spans="1:7">
      <c r="B44" s="79"/>
      <c r="C44" t="str">
        <f ca="1">CHOOSE(RANDBETWEEN(1,6),"Strength","Speed","Agility","Power","Conditioning", "Anthroprometrics")</f>
        <v>Power</v>
      </c>
      <c r="D44" s="81" t="e">
        <f>VLOOKUP($A44,AthProfile[],3,FALSE)</f>
        <v>#N/A</v>
      </c>
      <c r="E44" s="81" t="e">
        <f>VLOOKUP($A44,AthProfile[],2,FALSE)</f>
        <v>#N/A</v>
      </c>
    </row>
    <row r="45" spans="1:7">
      <c r="B45" s="79"/>
      <c r="C45" t="str">
        <f t="shared" ref="C45:C49" ca="1" si="0">CHOOSE(RANDBETWEEN(1,6),"Strength","Speed","Agility","Power","Conditioning", "Anthroprometrics")</f>
        <v>Speed</v>
      </c>
    </row>
    <row r="46" spans="1:7">
      <c r="B46" s="79"/>
      <c r="C46" t="str">
        <f t="shared" ca="1" si="0"/>
        <v>Agility</v>
      </c>
    </row>
    <row r="47" spans="1:7">
      <c r="B47" s="79"/>
      <c r="C47" t="str">
        <f t="shared" ca="1" si="0"/>
        <v>Power</v>
      </c>
    </row>
    <row r="48" spans="1:7">
      <c r="B48" s="79"/>
      <c r="C48" t="str">
        <f t="shared" ca="1" si="0"/>
        <v>Strength</v>
      </c>
    </row>
    <row r="49" spans="2:3">
      <c r="B49" s="79"/>
      <c r="C49" t="str">
        <f t="shared" ca="1" si="0"/>
        <v>Agility</v>
      </c>
    </row>
    <row r="51" spans="2:3">
      <c r="C51" t="s">
        <v>206</v>
      </c>
    </row>
  </sheetData>
  <dataValidations count="2">
    <dataValidation type="list" allowBlank="1" showInputMessage="1" showErrorMessage="1" sqref="A3:A44">
      <formula1>AthNames</formula1>
    </dataValidation>
    <dataValidation type="list" allowBlank="1" showInputMessage="1" showErrorMessage="1" errorTitle="Dummy ... " error="Put in the right name from the list!" promptTitle="Pick A Name!" prompt="Pick a name from the list" sqref="A2">
      <formula1>AthNames</formula1>
    </dataValidation>
  </dataValidations>
  <pageMargins left="0.75" right="0.75" top="1" bottom="1" header="0.5" footer="0.5"/>
  <pageSetup orientation="portrait" horizontalDpi="4294967292" verticalDpi="4294967292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>
    <pageSetUpPr fitToPage="1"/>
  </sheetPr>
  <dimension ref="A1:M11"/>
  <sheetViews>
    <sheetView topLeftCell="A2" workbookViewId="0">
      <selection activeCell="A12" sqref="A12"/>
    </sheetView>
  </sheetViews>
  <sheetFormatPr baseColWidth="10" defaultRowHeight="15" x14ac:dyDescent="0"/>
  <cols>
    <col min="1" max="1" width="22.5" customWidth="1"/>
    <col min="2" max="2" width="13.5" style="72" customWidth="1"/>
    <col min="3" max="3" width="11.6640625" style="72" bestFit="1" customWidth="1"/>
    <col min="4" max="4" width="15.1640625" style="72" bestFit="1" customWidth="1"/>
    <col min="5" max="5" width="12.33203125" style="72" bestFit="1" customWidth="1"/>
    <col min="6" max="6" width="12.5" style="72" customWidth="1"/>
    <col min="7" max="8" width="10.83203125" style="72"/>
    <col min="9" max="10" width="14" style="72" customWidth="1"/>
    <col min="11" max="11" width="22.6640625" customWidth="1"/>
  </cols>
  <sheetData>
    <row r="1" spans="1:13">
      <c r="G1" s="106" t="s">
        <v>174</v>
      </c>
      <c r="H1" s="106"/>
      <c r="I1" s="106"/>
      <c r="J1" s="106"/>
    </row>
    <row r="2" spans="1:13" ht="32" customHeight="1">
      <c r="A2" s="92" t="s">
        <v>179</v>
      </c>
      <c r="B2" s="92" t="s">
        <v>178</v>
      </c>
      <c r="C2" s="93" t="s">
        <v>177</v>
      </c>
      <c r="D2" s="93" t="s">
        <v>175</v>
      </c>
      <c r="E2" s="93" t="s">
        <v>176</v>
      </c>
      <c r="F2" s="94" t="s">
        <v>184</v>
      </c>
      <c r="G2" s="95" t="s">
        <v>170</v>
      </c>
      <c r="H2" s="95" t="s">
        <v>171</v>
      </c>
      <c r="I2" s="95" t="s">
        <v>172</v>
      </c>
      <c r="J2" s="95" t="s">
        <v>173</v>
      </c>
      <c r="K2" s="71"/>
      <c r="L2" s="71"/>
      <c r="M2" s="71"/>
    </row>
    <row r="3" spans="1:13" ht="14" customHeight="1">
      <c r="A3" t="s">
        <v>244</v>
      </c>
      <c r="B3" s="72" t="s">
        <v>181</v>
      </c>
      <c r="C3" s="72" t="s">
        <v>260</v>
      </c>
      <c r="D3" s="72" t="s">
        <v>257</v>
      </c>
      <c r="E3" s="72" t="s">
        <v>258</v>
      </c>
      <c r="F3" s="72" t="s">
        <v>259</v>
      </c>
      <c r="G3" s="72">
        <v>135</v>
      </c>
      <c r="H3" s="72">
        <v>135</v>
      </c>
      <c r="I3" s="72">
        <v>1001</v>
      </c>
      <c r="J3" s="72">
        <v>1001</v>
      </c>
    </row>
    <row r="4" spans="1:13" ht="14" customHeight="1">
      <c r="A4" t="s">
        <v>245</v>
      </c>
      <c r="B4" s="72" t="s">
        <v>182</v>
      </c>
      <c r="C4" s="72" t="s">
        <v>260</v>
      </c>
      <c r="D4" s="72" t="s">
        <v>257</v>
      </c>
      <c r="E4" s="72" t="s">
        <v>258</v>
      </c>
      <c r="F4" s="72" t="s">
        <v>259</v>
      </c>
      <c r="G4" s="72">
        <v>135</v>
      </c>
      <c r="H4" s="72">
        <v>135</v>
      </c>
      <c r="I4" s="72">
        <v>1000</v>
      </c>
      <c r="J4" s="72">
        <v>1000</v>
      </c>
    </row>
    <row r="5" spans="1:13" ht="14" customHeight="1">
      <c r="A5" t="s">
        <v>246</v>
      </c>
      <c r="B5" s="72" t="s">
        <v>181</v>
      </c>
      <c r="C5" s="72" t="s">
        <v>260</v>
      </c>
      <c r="D5" s="72" t="s">
        <v>257</v>
      </c>
      <c r="E5" s="72" t="s">
        <v>258</v>
      </c>
      <c r="F5" s="72" t="s">
        <v>259</v>
      </c>
      <c r="G5" s="72">
        <v>250</v>
      </c>
      <c r="H5" s="72">
        <v>200</v>
      </c>
      <c r="I5" s="72">
        <v>400</v>
      </c>
      <c r="J5" s="72">
        <v>300</v>
      </c>
    </row>
    <row r="6" spans="1:13" ht="14" customHeight="1">
      <c r="A6" t="s">
        <v>247</v>
      </c>
      <c r="B6" s="72" t="s">
        <v>182</v>
      </c>
      <c r="C6" s="72" t="s">
        <v>260</v>
      </c>
      <c r="D6" s="72" t="s">
        <v>257</v>
      </c>
      <c r="E6" s="72" t="s">
        <v>258</v>
      </c>
      <c r="F6" s="72" t="s">
        <v>259</v>
      </c>
      <c r="G6" s="72">
        <v>300</v>
      </c>
      <c r="H6" s="72">
        <v>200</v>
      </c>
      <c r="I6" s="72">
        <v>400</v>
      </c>
      <c r="J6" s="72">
        <v>300</v>
      </c>
    </row>
    <row r="7" spans="1:13" ht="14" customHeight="1">
      <c r="A7" t="s">
        <v>248</v>
      </c>
      <c r="B7" s="72" t="s">
        <v>180</v>
      </c>
      <c r="C7" s="72" t="s">
        <v>260</v>
      </c>
      <c r="D7" s="72" t="s">
        <v>257</v>
      </c>
      <c r="E7" s="72" t="s">
        <v>258</v>
      </c>
      <c r="F7" s="72" t="s">
        <v>259</v>
      </c>
      <c r="G7" s="72">
        <v>300</v>
      </c>
      <c r="H7" s="72">
        <v>200</v>
      </c>
      <c r="I7" s="72">
        <v>400</v>
      </c>
      <c r="J7" s="72">
        <v>300</v>
      </c>
    </row>
    <row r="8" spans="1:13">
      <c r="A8" t="s">
        <v>249</v>
      </c>
      <c r="B8" s="72" t="s">
        <v>183</v>
      </c>
      <c r="C8" s="72" t="s">
        <v>260</v>
      </c>
      <c r="D8" s="72" t="s">
        <v>257</v>
      </c>
      <c r="E8" s="72" t="s">
        <v>258</v>
      </c>
      <c r="F8" s="72" t="s">
        <v>259</v>
      </c>
      <c r="G8" s="72">
        <v>300</v>
      </c>
      <c r="H8" s="72">
        <v>200</v>
      </c>
      <c r="I8" s="72">
        <v>500</v>
      </c>
      <c r="J8" s="72">
        <v>300</v>
      </c>
    </row>
    <row r="9" spans="1:13">
      <c r="A9" t="s">
        <v>250</v>
      </c>
      <c r="B9" s="72" t="s">
        <v>181</v>
      </c>
      <c r="C9" s="72" t="s">
        <v>260</v>
      </c>
      <c r="D9" s="72" t="s">
        <v>257</v>
      </c>
      <c r="E9" s="72" t="s">
        <v>258</v>
      </c>
      <c r="F9" s="72" t="s">
        <v>259</v>
      </c>
      <c r="G9" s="72">
        <v>300</v>
      </c>
      <c r="H9" s="72">
        <v>200</v>
      </c>
      <c r="I9" s="72">
        <v>400</v>
      </c>
      <c r="J9" s="72">
        <v>300</v>
      </c>
    </row>
    <row r="10" spans="1:13">
      <c r="A10" t="s">
        <v>251</v>
      </c>
      <c r="B10" s="72" t="s">
        <v>182</v>
      </c>
      <c r="C10" s="72" t="s">
        <v>260</v>
      </c>
      <c r="D10" s="72" t="s">
        <v>257</v>
      </c>
      <c r="E10" s="72" t="s">
        <v>258</v>
      </c>
      <c r="F10" s="72" t="s">
        <v>259</v>
      </c>
      <c r="G10" s="72">
        <v>300</v>
      </c>
      <c r="H10" s="72">
        <v>200</v>
      </c>
      <c r="I10" s="72">
        <v>400</v>
      </c>
      <c r="J10" s="72">
        <v>300</v>
      </c>
    </row>
    <row r="11" spans="1:13">
      <c r="A11" t="s">
        <v>252</v>
      </c>
      <c r="B11" s="72" t="s">
        <v>183</v>
      </c>
      <c r="C11" s="72" t="s">
        <v>260</v>
      </c>
      <c r="D11" s="72" t="s">
        <v>257</v>
      </c>
      <c r="E11" s="72" t="s">
        <v>258</v>
      </c>
      <c r="F11" s="72" t="s">
        <v>259</v>
      </c>
      <c r="G11" s="72">
        <v>200</v>
      </c>
      <c r="H11" s="72">
        <v>200</v>
      </c>
      <c r="I11" s="72">
        <v>315</v>
      </c>
      <c r="J11" s="72">
        <v>315</v>
      </c>
    </row>
  </sheetData>
  <mergeCells count="1">
    <mergeCell ref="G1:J1"/>
  </mergeCells>
  <phoneticPr fontId="35" type="noConversion"/>
  <pageMargins left="0.75" right="0.75" top="1" bottom="1" header="0.5" footer="0.5"/>
  <pageSetup scale="52" orientation="portrait" horizontalDpi="4294967292" verticalDpi="4294967292"/>
  <colBreaks count="1" manualBreakCount="1">
    <brk id="12" max="1048575" man="1"/>
  </colBreaks>
  <tableParts count="1">
    <tablePart r:id="rId1"/>
  </tableParts>
  <extLst>
    <ext xmlns:mx="http://schemas.microsoft.com/office/mac/excel/2008/main" uri="{64002731-A6B0-56B0-2670-7721B7C09600}">
      <mx:PLV Mode="0" OnePage="0" WScale="54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 enableFormatConditionsCalculation="0"/>
  <dimension ref="A1:O72"/>
  <sheetViews>
    <sheetView workbookViewId="0">
      <selection activeCell="F24" sqref="F24"/>
    </sheetView>
  </sheetViews>
  <sheetFormatPr baseColWidth="10" defaultRowHeight="15" x14ac:dyDescent="0"/>
  <cols>
    <col min="1" max="1" width="11.33203125" style="1" bestFit="1" customWidth="1"/>
    <col min="2" max="2" width="10.83203125" style="1"/>
    <col min="3" max="3" width="26.83203125" style="1" bestFit="1" customWidth="1"/>
    <col min="4" max="4" width="17" style="1" bestFit="1" customWidth="1"/>
    <col min="5" max="5" width="15.5" style="1" bestFit="1" customWidth="1"/>
    <col min="6" max="6" width="21.33203125" style="1" bestFit="1" customWidth="1"/>
    <col min="7" max="7" width="22.6640625" style="1" bestFit="1" customWidth="1"/>
    <col min="8" max="8" width="20.83203125" style="1" bestFit="1" customWidth="1"/>
    <col min="9" max="9" width="10.83203125" style="1"/>
    <col min="10" max="10" width="12.33203125" style="1" bestFit="1" customWidth="1"/>
    <col min="11" max="11" width="12.83203125" style="1" bestFit="1" customWidth="1"/>
    <col min="12" max="12" width="18.33203125" style="1" bestFit="1" customWidth="1"/>
    <col min="13" max="13" width="33" style="1" customWidth="1"/>
    <col min="14" max="14" width="24.1640625" style="1" bestFit="1" customWidth="1"/>
    <col min="15" max="16384" width="10.83203125" style="1"/>
  </cols>
  <sheetData>
    <row r="1" spans="1:15" ht="15" customHeight="1">
      <c r="A1" s="2" t="s">
        <v>99</v>
      </c>
      <c r="C1" s="107" t="s">
        <v>0</v>
      </c>
      <c r="D1" s="107"/>
      <c r="E1" s="107"/>
      <c r="F1" s="107"/>
      <c r="G1" s="107"/>
      <c r="H1" s="107"/>
      <c r="I1" s="108" t="s">
        <v>72</v>
      </c>
      <c r="J1" s="108"/>
      <c r="K1" s="108"/>
      <c r="L1" s="108"/>
      <c r="M1" s="109" t="s">
        <v>81</v>
      </c>
      <c r="N1" s="109"/>
    </row>
    <row r="2" spans="1:15" ht="15" customHeight="1">
      <c r="A2" s="1" t="s">
        <v>98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47</v>
      </c>
      <c r="I2" s="3" t="s">
        <v>52</v>
      </c>
      <c r="J2" s="2" t="s">
        <v>60</v>
      </c>
      <c r="K2" s="2" t="s">
        <v>94</v>
      </c>
      <c r="L2" s="2" t="s">
        <v>95</v>
      </c>
      <c r="M2" s="2" t="s">
        <v>96</v>
      </c>
      <c r="N2" s="2" t="s">
        <v>97</v>
      </c>
      <c r="O2" s="7" t="s">
        <v>98</v>
      </c>
    </row>
    <row r="3" spans="1:15">
      <c r="A3" s="1" t="s">
        <v>60</v>
      </c>
      <c r="C3" s="1" t="s">
        <v>6</v>
      </c>
      <c r="D3" s="1" t="s">
        <v>17</v>
      </c>
      <c r="E3" s="1" t="s">
        <v>26</v>
      </c>
      <c r="F3" s="1" t="s">
        <v>34</v>
      </c>
      <c r="G3" s="1" t="s">
        <v>42</v>
      </c>
      <c r="H3" s="4" t="s">
        <v>48</v>
      </c>
      <c r="I3" s="4" t="s">
        <v>54</v>
      </c>
      <c r="J3" s="4" t="s">
        <v>61</v>
      </c>
      <c r="K3" s="4" t="s">
        <v>65</v>
      </c>
      <c r="L3" s="1" t="s">
        <v>73</v>
      </c>
      <c r="M3" s="5" t="s">
        <v>120</v>
      </c>
      <c r="N3" s="5" t="s">
        <v>123</v>
      </c>
      <c r="O3" s="1" t="s">
        <v>165</v>
      </c>
    </row>
    <row r="4" spans="1:15">
      <c r="A4" s="1" t="s">
        <v>100</v>
      </c>
      <c r="C4" s="4" t="s">
        <v>7</v>
      </c>
      <c r="D4" s="4" t="s">
        <v>18</v>
      </c>
      <c r="E4" s="4" t="s">
        <v>27</v>
      </c>
      <c r="F4" s="4" t="s">
        <v>35</v>
      </c>
      <c r="G4" s="4" t="s">
        <v>43</v>
      </c>
      <c r="H4" s="4" t="s">
        <v>49</v>
      </c>
      <c r="I4" s="4" t="s">
        <v>53</v>
      </c>
      <c r="J4" s="4" t="s">
        <v>64</v>
      </c>
      <c r="K4" s="4" t="s">
        <v>66</v>
      </c>
      <c r="L4" s="1" t="s">
        <v>74</v>
      </c>
      <c r="M4" s="1" t="s">
        <v>82</v>
      </c>
      <c r="N4" s="1" t="s">
        <v>111</v>
      </c>
      <c r="O4" s="1" t="s">
        <v>166</v>
      </c>
    </row>
    <row r="5" spans="1:15">
      <c r="A5" s="1" t="s">
        <v>101</v>
      </c>
      <c r="C5" s="1" t="s">
        <v>8</v>
      </c>
      <c r="D5" s="1" t="s">
        <v>19</v>
      </c>
      <c r="E5" s="1" t="s">
        <v>17</v>
      </c>
      <c r="F5" s="1" t="s">
        <v>36</v>
      </c>
      <c r="G5" s="1" t="s">
        <v>44</v>
      </c>
      <c r="H5" s="1" t="s">
        <v>50</v>
      </c>
      <c r="I5" s="1" t="s">
        <v>55</v>
      </c>
      <c r="J5" s="1" t="s">
        <v>62</v>
      </c>
      <c r="K5" s="1" t="s">
        <v>67</v>
      </c>
      <c r="L5" s="1" t="s">
        <v>77</v>
      </c>
      <c r="M5" s="1" t="s">
        <v>84</v>
      </c>
      <c r="N5" s="1" t="s">
        <v>112</v>
      </c>
      <c r="O5" s="1" t="s">
        <v>167</v>
      </c>
    </row>
    <row r="6" spans="1:15">
      <c r="A6" s="1" t="s">
        <v>102</v>
      </c>
      <c r="C6" s="1" t="s">
        <v>9</v>
      </c>
      <c r="D6" s="1" t="s">
        <v>20</v>
      </c>
      <c r="E6" s="1" t="s">
        <v>18</v>
      </c>
      <c r="F6" s="1" t="s">
        <v>37</v>
      </c>
      <c r="G6" s="1" t="s">
        <v>45</v>
      </c>
      <c r="H6" s="1" t="s">
        <v>51</v>
      </c>
      <c r="I6" s="1" t="s">
        <v>56</v>
      </c>
      <c r="J6" s="1" t="s">
        <v>63</v>
      </c>
      <c r="K6" s="1" t="s">
        <v>68</v>
      </c>
      <c r="L6" s="1" t="s">
        <v>79</v>
      </c>
      <c r="M6" s="1" t="s">
        <v>85</v>
      </c>
      <c r="N6" s="1" t="s">
        <v>113</v>
      </c>
      <c r="O6" s="1" t="s">
        <v>169</v>
      </c>
    </row>
    <row r="7" spans="1:15" ht="16" customHeight="1">
      <c r="A7" s="1" t="s">
        <v>103</v>
      </c>
      <c r="C7" s="1" t="s">
        <v>10</v>
      </c>
      <c r="D7" s="1" t="s">
        <v>21</v>
      </c>
      <c r="E7" s="1" t="s">
        <v>28</v>
      </c>
      <c r="F7" s="1" t="s">
        <v>30</v>
      </c>
      <c r="G7" s="1" t="s">
        <v>46</v>
      </c>
      <c r="I7" s="1" t="s">
        <v>57</v>
      </c>
      <c r="K7" s="1" t="s">
        <v>69</v>
      </c>
      <c r="L7" s="1" t="s">
        <v>75</v>
      </c>
      <c r="M7" s="1" t="s">
        <v>83</v>
      </c>
      <c r="N7" s="1" t="s">
        <v>114</v>
      </c>
      <c r="O7" s="1" t="s">
        <v>168</v>
      </c>
    </row>
    <row r="8" spans="1:15">
      <c r="C8" s="1" t="s">
        <v>11</v>
      </c>
      <c r="D8" s="1" t="s">
        <v>18</v>
      </c>
      <c r="E8" s="1" t="s">
        <v>29</v>
      </c>
      <c r="F8" s="1" t="s">
        <v>38</v>
      </c>
      <c r="I8" s="1" t="s">
        <v>58</v>
      </c>
      <c r="K8" s="1" t="s">
        <v>70</v>
      </c>
      <c r="L8" s="1" t="s">
        <v>76</v>
      </c>
      <c r="M8" s="1" t="s">
        <v>86</v>
      </c>
      <c r="N8" s="1" t="s">
        <v>115</v>
      </c>
    </row>
    <row r="9" spans="1:15">
      <c r="C9" s="1" t="s">
        <v>12</v>
      </c>
      <c r="D9" s="1" t="s">
        <v>22</v>
      </c>
      <c r="E9" s="1" t="s">
        <v>30</v>
      </c>
      <c r="F9" s="1" t="s">
        <v>39</v>
      </c>
      <c r="I9" s="1" t="s">
        <v>59</v>
      </c>
      <c r="K9" s="1" t="s">
        <v>71</v>
      </c>
      <c r="L9" s="1" t="s">
        <v>78</v>
      </c>
      <c r="M9" s="5" t="s">
        <v>121</v>
      </c>
      <c r="N9" s="5" t="s">
        <v>124</v>
      </c>
    </row>
    <row r="10" spans="1:15">
      <c r="C10" s="1" t="s">
        <v>13</v>
      </c>
      <c r="D10" s="1" t="s">
        <v>23</v>
      </c>
      <c r="E10" s="1" t="s">
        <v>31</v>
      </c>
      <c r="F10" s="1" t="s">
        <v>27</v>
      </c>
      <c r="L10" s="1" t="s">
        <v>80</v>
      </c>
      <c r="M10" s="4" t="s">
        <v>87</v>
      </c>
      <c r="N10" s="1" t="s">
        <v>116</v>
      </c>
    </row>
    <row r="11" spans="1:15">
      <c r="C11" s="1" t="s">
        <v>14</v>
      </c>
      <c r="D11" s="1" t="s">
        <v>24</v>
      </c>
      <c r="E11" s="1" t="s">
        <v>22</v>
      </c>
      <c r="F11" s="1" t="s">
        <v>29</v>
      </c>
      <c r="M11" s="1" t="s">
        <v>88</v>
      </c>
      <c r="N11" s="1" t="s">
        <v>117</v>
      </c>
    </row>
    <row r="12" spans="1:15">
      <c r="C12" s="1" t="s">
        <v>15</v>
      </c>
      <c r="D12" s="1" t="s">
        <v>25</v>
      </c>
      <c r="E12" s="1" t="s">
        <v>32</v>
      </c>
      <c r="F12" s="1" t="s">
        <v>40</v>
      </c>
      <c r="M12" s="1" t="s">
        <v>89</v>
      </c>
      <c r="N12" s="1" t="s">
        <v>118</v>
      </c>
    </row>
    <row r="13" spans="1:15">
      <c r="C13" s="1" t="s">
        <v>16</v>
      </c>
      <c r="E13" s="1" t="s">
        <v>33</v>
      </c>
      <c r="F13" s="1" t="s">
        <v>16</v>
      </c>
      <c r="M13" s="1" t="s">
        <v>90</v>
      </c>
      <c r="N13" s="1" t="s">
        <v>119</v>
      </c>
    </row>
    <row r="14" spans="1:15">
      <c r="F14" s="1" t="s">
        <v>17</v>
      </c>
      <c r="M14" s="1" t="s">
        <v>91</v>
      </c>
    </row>
    <row r="15" spans="1:15">
      <c r="F15" s="1" t="s">
        <v>31</v>
      </c>
      <c r="M15" s="1" t="s">
        <v>92</v>
      </c>
    </row>
    <row r="16" spans="1:15">
      <c r="F16" s="1" t="s">
        <v>21</v>
      </c>
      <c r="M16" s="1" t="s">
        <v>93</v>
      </c>
    </row>
    <row r="17" spans="1:13">
      <c r="F17" s="1" t="s">
        <v>41</v>
      </c>
      <c r="M17" s="5" t="s">
        <v>122</v>
      </c>
    </row>
    <row r="18" spans="1:13">
      <c r="M18" s="4" t="s">
        <v>104</v>
      </c>
    </row>
    <row r="19" spans="1:13">
      <c r="A19" s="7" t="s">
        <v>125</v>
      </c>
      <c r="B19" s="7" t="s">
        <v>126</v>
      </c>
      <c r="C19" s="7" t="s">
        <v>143</v>
      </c>
      <c r="D19" s="7" t="s">
        <v>194</v>
      </c>
      <c r="M19" s="1" t="s">
        <v>105</v>
      </c>
    </row>
    <row r="20" spans="1:13">
      <c r="A20" s="6">
        <v>1.05</v>
      </c>
      <c r="B20" s="1">
        <v>20</v>
      </c>
      <c r="C20" s="1">
        <v>6010</v>
      </c>
      <c r="D20" s="1" t="s">
        <v>186</v>
      </c>
      <c r="M20" s="1" t="s">
        <v>106</v>
      </c>
    </row>
    <row r="21" spans="1:13">
      <c r="A21" s="6">
        <v>1.0249999999999999</v>
      </c>
      <c r="B21" s="1">
        <v>19</v>
      </c>
      <c r="C21" s="1">
        <v>5010</v>
      </c>
      <c r="D21" s="1" t="s">
        <v>187</v>
      </c>
      <c r="F21" s="1" t="s">
        <v>240</v>
      </c>
      <c r="M21" s="1" t="s">
        <v>107</v>
      </c>
    </row>
    <row r="22" spans="1:13">
      <c r="A22" s="6">
        <v>1</v>
      </c>
      <c r="B22" s="1">
        <v>18</v>
      </c>
      <c r="C22" s="1">
        <v>4010</v>
      </c>
      <c r="D22" s="1" t="s">
        <v>188</v>
      </c>
      <c r="F22" s="1" t="s">
        <v>241</v>
      </c>
      <c r="M22" s="1" t="s">
        <v>108</v>
      </c>
    </row>
    <row r="23" spans="1:13">
      <c r="A23" s="6">
        <v>0.97</v>
      </c>
      <c r="B23" s="1">
        <v>17</v>
      </c>
      <c r="C23" s="1">
        <v>3010</v>
      </c>
      <c r="D23" s="1" t="s">
        <v>189</v>
      </c>
      <c r="F23" s="1" t="s">
        <v>78</v>
      </c>
      <c r="M23" s="1" t="s">
        <v>109</v>
      </c>
    </row>
    <row r="24" spans="1:13">
      <c r="A24" s="6">
        <v>0.95</v>
      </c>
      <c r="B24" s="1">
        <v>16</v>
      </c>
      <c r="D24" s="1" t="s">
        <v>190</v>
      </c>
      <c r="M24" s="1" t="s">
        <v>110</v>
      </c>
    </row>
    <row r="25" spans="1:13">
      <c r="A25" s="6">
        <v>0.93</v>
      </c>
      <c r="B25" s="1">
        <v>15</v>
      </c>
      <c r="D25" s="1" t="s">
        <v>191</v>
      </c>
    </row>
    <row r="26" spans="1:13">
      <c r="A26" s="6">
        <v>0.90199999999999902</v>
      </c>
      <c r="B26" s="1">
        <v>14</v>
      </c>
      <c r="D26" s="1" t="s">
        <v>192</v>
      </c>
    </row>
    <row r="27" spans="1:13">
      <c r="A27" s="6">
        <v>0.877571428571428</v>
      </c>
      <c r="B27" s="1">
        <v>13</v>
      </c>
      <c r="D27" s="1" t="s">
        <v>195</v>
      </c>
    </row>
    <row r="28" spans="1:13">
      <c r="A28" s="6">
        <v>0.85314285714285698</v>
      </c>
      <c r="B28" s="1">
        <v>12</v>
      </c>
      <c r="D28" s="1" t="s">
        <v>196</v>
      </c>
    </row>
    <row r="29" spans="1:13">
      <c r="A29" s="6">
        <v>0.82871428571428596</v>
      </c>
      <c r="B29" s="1">
        <v>11</v>
      </c>
      <c r="D29" s="1" t="s">
        <v>197</v>
      </c>
    </row>
    <row r="30" spans="1:13">
      <c r="A30" s="6">
        <v>0.80428571428571405</v>
      </c>
      <c r="B30" s="1">
        <v>10</v>
      </c>
      <c r="D30" s="1" t="s">
        <v>198</v>
      </c>
    </row>
    <row r="31" spans="1:13">
      <c r="A31" s="6">
        <v>0.77985714285714203</v>
      </c>
      <c r="B31" s="1">
        <v>9</v>
      </c>
    </row>
    <row r="32" spans="1:13">
      <c r="A32" s="6">
        <v>0.755428571428572</v>
      </c>
      <c r="B32" s="1">
        <v>8</v>
      </c>
    </row>
    <row r="33" spans="1:2">
      <c r="A33" s="6">
        <v>0.73099999999999898</v>
      </c>
      <c r="B33" s="1">
        <v>7</v>
      </c>
    </row>
    <row r="34" spans="1:2">
      <c r="A34" s="6">
        <v>0.70657142857142796</v>
      </c>
      <c r="B34" s="1">
        <v>6</v>
      </c>
    </row>
    <row r="35" spans="1:2">
      <c r="A35" s="6">
        <v>0.68214285714285705</v>
      </c>
      <c r="B35" s="1">
        <v>5</v>
      </c>
    </row>
    <row r="36" spans="1:2">
      <c r="A36" s="6">
        <v>0.65771428571428503</v>
      </c>
      <c r="B36" s="1">
        <v>4</v>
      </c>
    </row>
    <row r="37" spans="1:2">
      <c r="A37" s="6">
        <v>0.63328571428571401</v>
      </c>
      <c r="B37" s="1">
        <v>3</v>
      </c>
    </row>
    <row r="38" spans="1:2">
      <c r="A38" s="6">
        <v>0.60885714285714299</v>
      </c>
      <c r="B38" s="1">
        <v>2</v>
      </c>
    </row>
    <row r="39" spans="1:2">
      <c r="A39" s="6">
        <v>0.58442857142857196</v>
      </c>
      <c r="B39" s="1">
        <v>1</v>
      </c>
    </row>
    <row r="40" spans="1:2">
      <c r="A40" s="6">
        <v>0.55999999999999905</v>
      </c>
      <c r="B40" s="73" t="s">
        <v>193</v>
      </c>
    </row>
    <row r="41" spans="1:2">
      <c r="A41" s="6">
        <v>0.53557142857142803</v>
      </c>
      <c r="B41" s="1" t="s">
        <v>185</v>
      </c>
    </row>
    <row r="42" spans="1:2">
      <c r="A42" s="6">
        <v>0.51114285714285701</v>
      </c>
      <c r="B42" s="1" t="s">
        <v>186</v>
      </c>
    </row>
    <row r="43" spans="1:2">
      <c r="A43" s="6">
        <v>0.48671428571428499</v>
      </c>
      <c r="B43" s="1" t="s">
        <v>187</v>
      </c>
    </row>
    <row r="44" spans="1:2">
      <c r="A44" s="6">
        <v>0.46228571428571502</v>
      </c>
      <c r="B44" s="1" t="s">
        <v>188</v>
      </c>
    </row>
    <row r="45" spans="1:2">
      <c r="A45" s="6">
        <v>0.437857142857143</v>
      </c>
      <c r="B45" s="1" t="s">
        <v>189</v>
      </c>
    </row>
    <row r="46" spans="1:2">
      <c r="A46" s="6">
        <v>0.41342857142857098</v>
      </c>
      <c r="B46" s="1" t="s">
        <v>190</v>
      </c>
    </row>
    <row r="47" spans="1:2">
      <c r="A47" s="6">
        <v>0.38899999999999901</v>
      </c>
      <c r="B47" s="1" t="s">
        <v>191</v>
      </c>
    </row>
    <row r="48" spans="1:2">
      <c r="A48" s="6">
        <v>0.36457142857142799</v>
      </c>
      <c r="B48" s="1" t="s">
        <v>192</v>
      </c>
    </row>
    <row r="49" spans="1:3">
      <c r="A49" s="6">
        <v>0.34014285714285702</v>
      </c>
    </row>
    <row r="50" spans="1:3">
      <c r="A50" s="6">
        <v>0.315714285714286</v>
      </c>
    </row>
    <row r="51" spans="1:3">
      <c r="A51" s="6">
        <v>0.29128571428571398</v>
      </c>
    </row>
    <row r="52" spans="1:3">
      <c r="A52" s="6">
        <v>0.26685714285713902</v>
      </c>
    </row>
    <row r="53" spans="1:3">
      <c r="A53" s="6">
        <v>0.242428571428567</v>
      </c>
    </row>
    <row r="54" spans="1:3">
      <c r="A54" s="6">
        <v>0.217999999999995</v>
      </c>
    </row>
    <row r="55" spans="1:3">
      <c r="A55" s="6">
        <v>0.19357142857142301</v>
      </c>
    </row>
    <row r="56" spans="1:3">
      <c r="A56" s="6">
        <v>0.16914285714285099</v>
      </c>
    </row>
    <row r="57" spans="1:3">
      <c r="A57" s="6">
        <v>0.144714285714279</v>
      </c>
    </row>
    <row r="58" spans="1:3">
      <c r="A58" s="6">
        <v>0.120285714285707</v>
      </c>
    </row>
    <row r="60" spans="1:3">
      <c r="C60" s="1" t="s">
        <v>242</v>
      </c>
    </row>
    <row r="61" spans="1:3">
      <c r="C61" s="1" t="s">
        <v>1</v>
      </c>
    </row>
    <row r="62" spans="1:3" ht="88" customHeight="1">
      <c r="B62" s="1" t="s">
        <v>243</v>
      </c>
      <c r="C62" s="98" t="s">
        <v>239</v>
      </c>
    </row>
    <row r="63" spans="1:3">
      <c r="C63" s="98"/>
    </row>
    <row r="64" spans="1:3">
      <c r="C64" s="98"/>
    </row>
    <row r="65" spans="3:3">
      <c r="C65" s="98"/>
    </row>
    <row r="66" spans="3:3">
      <c r="C66" s="98"/>
    </row>
    <row r="67" spans="3:3">
      <c r="C67" s="98"/>
    </row>
    <row r="68" spans="3:3">
      <c r="C68" s="98"/>
    </row>
    <row r="69" spans="3:3">
      <c r="C69" s="98"/>
    </row>
    <row r="70" spans="3:3">
      <c r="C70" s="98"/>
    </row>
    <row r="71" spans="3:3">
      <c r="C71" s="98"/>
    </row>
    <row r="72" spans="3:3">
      <c r="C72" s="98"/>
    </row>
  </sheetData>
  <mergeCells count="3">
    <mergeCell ref="C1:H1"/>
    <mergeCell ref="I1:L1"/>
    <mergeCell ref="M1:N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 enableFormatConditionsCalculation="0"/>
  <dimension ref="B1:AN74"/>
  <sheetViews>
    <sheetView tabSelected="1" topLeftCell="A2" zoomScale="75" zoomScaleNormal="75" zoomScalePageLayoutView="75" workbookViewId="0">
      <selection activeCell="B2" sqref="B2:I3"/>
    </sheetView>
  </sheetViews>
  <sheetFormatPr baseColWidth="10" defaultColWidth="10.83203125" defaultRowHeight="15" x14ac:dyDescent="0"/>
  <cols>
    <col min="1" max="1" width="6.5" style="11" customWidth="1"/>
    <col min="2" max="2" width="3.6640625" style="11" customWidth="1"/>
    <col min="3" max="3" width="25.5" style="11" customWidth="1"/>
    <col min="4" max="4" width="5.5" style="11" customWidth="1"/>
    <col min="5" max="5" width="8" style="11" customWidth="1"/>
    <col min="6" max="7" width="10.83203125" style="11"/>
    <col min="8" max="8" width="7.33203125" style="11" customWidth="1"/>
    <col min="9" max="9" width="10.83203125" style="11"/>
    <col min="10" max="10" width="1.1640625" style="9" customWidth="1"/>
    <col min="11" max="11" width="3.5" style="11" customWidth="1"/>
    <col min="12" max="12" width="25.6640625" style="11" customWidth="1"/>
    <col min="13" max="13" width="5.5" style="11" customWidth="1"/>
    <col min="14" max="14" width="7.83203125" style="11" customWidth="1"/>
    <col min="15" max="18" width="10.83203125" style="11"/>
    <col min="19" max="19" width="1" style="9" customWidth="1"/>
    <col min="20" max="20" width="3.83203125" style="11" customWidth="1"/>
    <col min="21" max="21" width="25.6640625" style="11" customWidth="1"/>
    <col min="22" max="22" width="5.5" style="11" customWidth="1"/>
    <col min="23" max="23" width="7.83203125" style="11" customWidth="1"/>
    <col min="24" max="24" width="10.83203125" style="11" customWidth="1"/>
    <col min="25" max="27" width="10.83203125" style="11"/>
    <col min="28" max="28" width="1" style="11" customWidth="1"/>
    <col min="29" max="29" width="3.5" style="11" customWidth="1"/>
    <col min="30" max="30" width="25.33203125" style="11" customWidth="1"/>
    <col min="31" max="31" width="5.5" style="11" customWidth="1"/>
    <col min="32" max="32" width="7.83203125" style="11" customWidth="1"/>
    <col min="33" max="16384" width="10.83203125" style="11"/>
  </cols>
  <sheetData>
    <row r="1" spans="2:40" ht="16" thickBot="1"/>
    <row r="2" spans="2:40" ht="39" customHeight="1">
      <c r="B2" s="175" t="s">
        <v>250</v>
      </c>
      <c r="C2" s="176"/>
      <c r="D2" s="176"/>
      <c r="E2" s="176"/>
      <c r="F2" s="176"/>
      <c r="G2" s="176"/>
      <c r="H2" s="176"/>
      <c r="I2" s="177"/>
      <c r="J2" s="8"/>
      <c r="K2" s="181" t="s">
        <v>163</v>
      </c>
      <c r="L2" s="181"/>
      <c r="M2" s="181"/>
      <c r="N2" s="181"/>
      <c r="O2" s="181"/>
      <c r="P2" s="181"/>
      <c r="Q2" s="181"/>
      <c r="R2" s="181"/>
      <c r="S2" s="181"/>
      <c r="T2" s="181"/>
      <c r="U2" s="181"/>
      <c r="V2" s="181"/>
      <c r="W2" s="181"/>
      <c r="X2" s="181"/>
      <c r="Y2" s="181"/>
      <c r="Z2" s="181"/>
      <c r="AA2" s="181"/>
      <c r="AB2" s="9"/>
      <c r="AC2" s="152" t="s">
        <v>207</v>
      </c>
      <c r="AD2" s="153"/>
      <c r="AE2" s="153"/>
      <c r="AF2" s="154"/>
      <c r="AG2" s="152" t="s">
        <v>224</v>
      </c>
      <c r="AH2" s="153"/>
      <c r="AI2" s="153"/>
      <c r="AJ2" s="154"/>
      <c r="AK2" s="69"/>
      <c r="AL2" s="69"/>
      <c r="AM2" s="69"/>
      <c r="AN2" s="69"/>
    </row>
    <row r="3" spans="2:40" ht="39" customHeight="1" thickBot="1">
      <c r="B3" s="178"/>
      <c r="C3" s="179"/>
      <c r="D3" s="179"/>
      <c r="E3" s="179"/>
      <c r="F3" s="179"/>
      <c r="G3" s="179"/>
      <c r="H3" s="179"/>
      <c r="I3" s="180"/>
      <c r="J3" s="8"/>
      <c r="K3" s="181"/>
      <c r="L3" s="181"/>
      <c r="M3" s="181"/>
      <c r="N3" s="181"/>
      <c r="O3" s="181"/>
      <c r="P3" s="181"/>
      <c r="Q3" s="181"/>
      <c r="R3" s="181"/>
      <c r="S3" s="181"/>
      <c r="T3" s="181"/>
      <c r="U3" s="181"/>
      <c r="V3" s="181"/>
      <c r="W3" s="181"/>
      <c r="X3" s="181"/>
      <c r="Y3" s="181"/>
      <c r="Z3" s="181"/>
      <c r="AA3" s="181"/>
      <c r="AB3" s="9"/>
      <c r="AC3" s="155"/>
      <c r="AD3" s="156"/>
      <c r="AE3" s="156"/>
      <c r="AF3" s="157"/>
      <c r="AG3" s="155"/>
      <c r="AH3" s="156"/>
      <c r="AI3" s="156"/>
      <c r="AJ3" s="157"/>
      <c r="AK3" s="69"/>
      <c r="AL3" s="69"/>
      <c r="AM3" s="69"/>
      <c r="AN3" s="69"/>
    </row>
    <row r="4" spans="2:40" ht="19" customHeight="1">
      <c r="B4" s="182" t="s">
        <v>127</v>
      </c>
      <c r="C4" s="183"/>
      <c r="D4" s="183"/>
      <c r="E4" s="184"/>
      <c r="F4" s="110" t="s">
        <v>162</v>
      </c>
      <c r="G4" s="111"/>
      <c r="H4" s="111"/>
      <c r="I4" s="112"/>
      <c r="K4" s="115" t="s">
        <v>128</v>
      </c>
      <c r="L4" s="116"/>
      <c r="M4" s="116"/>
      <c r="N4" s="117"/>
      <c r="O4" s="138" t="s">
        <v>129</v>
      </c>
      <c r="P4" s="139"/>
      <c r="Q4" s="140">
        <f>VLOOKUP($B$2,AthMax,7,FALSE)</f>
        <v>300</v>
      </c>
      <c r="R4" s="140"/>
      <c r="T4" s="141" t="s">
        <v>130</v>
      </c>
      <c r="U4" s="142"/>
      <c r="V4" s="142"/>
      <c r="W4" s="143"/>
      <c r="X4" s="150" t="str">
        <f>VLOOKUP($B$2,AthMax,3,FALSE)</f>
        <v>Football</v>
      </c>
      <c r="Y4" s="151"/>
      <c r="Z4" s="151"/>
      <c r="AA4" s="151"/>
      <c r="AB4" s="10"/>
      <c r="AC4" s="155"/>
      <c r="AD4" s="156"/>
      <c r="AE4" s="156"/>
      <c r="AF4" s="157"/>
      <c r="AG4" s="155"/>
      <c r="AH4" s="156"/>
      <c r="AI4" s="156"/>
      <c r="AJ4" s="157"/>
    </row>
    <row r="5" spans="2:40" ht="19" customHeight="1" thickBot="1">
      <c r="B5" s="185"/>
      <c r="C5" s="186"/>
      <c r="D5" s="186"/>
      <c r="E5" s="187"/>
      <c r="F5" s="113"/>
      <c r="G5" s="113"/>
      <c r="H5" s="113"/>
      <c r="I5" s="114"/>
      <c r="K5" s="118"/>
      <c r="L5" s="119"/>
      <c r="M5" s="119"/>
      <c r="N5" s="120"/>
      <c r="O5" s="138" t="s">
        <v>133</v>
      </c>
      <c r="P5" s="139"/>
      <c r="Q5" s="140">
        <f>VLOOKUP($B$2,AthMax,8,FALSE)</f>
        <v>200</v>
      </c>
      <c r="R5" s="140"/>
      <c r="T5" s="144"/>
      <c r="U5" s="145"/>
      <c r="V5" s="145"/>
      <c r="W5" s="146"/>
      <c r="X5" s="150"/>
      <c r="Y5" s="151"/>
      <c r="Z5" s="151"/>
      <c r="AA5" s="151"/>
      <c r="AB5" s="10"/>
      <c r="AC5" s="155"/>
      <c r="AD5" s="156"/>
      <c r="AE5" s="156"/>
      <c r="AF5" s="157"/>
      <c r="AG5" s="155"/>
      <c r="AH5" s="156"/>
      <c r="AI5" s="156"/>
      <c r="AJ5" s="157"/>
    </row>
    <row r="6" spans="2:40" ht="19" customHeight="1" thickBot="1">
      <c r="B6" s="173" t="s">
        <v>131</v>
      </c>
      <c r="C6" s="174"/>
      <c r="D6" s="174"/>
      <c r="E6" s="174"/>
      <c r="F6" s="163" t="str">
        <f>VLOOKUP($B$2,AthMax,4,FALSE)</f>
        <v>Super Coach</v>
      </c>
      <c r="G6" s="164"/>
      <c r="H6" s="164"/>
      <c r="I6" s="165"/>
      <c r="K6" s="118"/>
      <c r="L6" s="119"/>
      <c r="M6" s="119"/>
      <c r="N6" s="120"/>
      <c r="O6" s="138" t="s">
        <v>222</v>
      </c>
      <c r="P6" s="139"/>
      <c r="Q6" s="140">
        <f>VLOOKUP($B$2,AthMax,9,FALSE)</f>
        <v>400</v>
      </c>
      <c r="R6" s="140"/>
      <c r="T6" s="147"/>
      <c r="U6" s="148"/>
      <c r="V6" s="148"/>
      <c r="W6" s="149"/>
      <c r="X6" s="150"/>
      <c r="Y6" s="151"/>
      <c r="Z6" s="151"/>
      <c r="AA6" s="151"/>
      <c r="AB6" s="10"/>
      <c r="AC6" s="155"/>
      <c r="AD6" s="156"/>
      <c r="AE6" s="156"/>
      <c r="AF6" s="157"/>
      <c r="AG6" s="155"/>
      <c r="AH6" s="156"/>
      <c r="AI6" s="156"/>
      <c r="AJ6" s="157"/>
    </row>
    <row r="7" spans="2:40" ht="19" customHeight="1" thickBot="1">
      <c r="B7" s="161" t="s">
        <v>132</v>
      </c>
      <c r="C7" s="162"/>
      <c r="D7" s="162"/>
      <c r="E7" s="162"/>
      <c r="F7" s="163" t="str">
        <f>VLOOKUP($B$2,AthMax,5,FALSE)</f>
        <v>S&amp;C Person</v>
      </c>
      <c r="G7" s="164"/>
      <c r="H7" s="164"/>
      <c r="I7" s="165"/>
      <c r="K7" s="121"/>
      <c r="L7" s="122"/>
      <c r="M7" s="122"/>
      <c r="N7" s="123"/>
      <c r="O7" s="166" t="s">
        <v>223</v>
      </c>
      <c r="P7" s="138"/>
      <c r="Q7" s="140">
        <f>VLOOKUP($B$2,AthMax,10,FALSE)</f>
        <v>300</v>
      </c>
      <c r="R7" s="140"/>
      <c r="T7" s="141" t="s">
        <v>164</v>
      </c>
      <c r="U7" s="142"/>
      <c r="V7" s="142"/>
      <c r="W7" s="143"/>
      <c r="X7" s="167" t="str">
        <f>VLOOKUP($B$2,AthMax,2,FALSE)</f>
        <v>Sophomore</v>
      </c>
      <c r="Y7" s="168"/>
      <c r="Z7" s="168"/>
      <c r="AA7" s="168"/>
      <c r="AB7" s="10"/>
      <c r="AC7" s="155"/>
      <c r="AD7" s="156"/>
      <c r="AE7" s="156"/>
      <c r="AF7" s="157"/>
      <c r="AG7" s="155"/>
      <c r="AH7" s="156"/>
      <c r="AI7" s="156"/>
      <c r="AJ7" s="157"/>
    </row>
    <row r="8" spans="2:40" ht="19" customHeight="1">
      <c r="B8" s="161" t="s">
        <v>134</v>
      </c>
      <c r="C8" s="162"/>
      <c r="D8" s="162"/>
      <c r="E8" s="162"/>
      <c r="F8" s="163" t="str">
        <f>VLOOKUP($B$2,AthMax,6,FALSE)</f>
        <v>Staff Member</v>
      </c>
      <c r="G8" s="164"/>
      <c r="H8" s="164"/>
      <c r="I8" s="165"/>
      <c r="K8" s="115" t="s">
        <v>135</v>
      </c>
      <c r="L8" s="116"/>
      <c r="M8" s="116"/>
      <c r="N8" s="117"/>
      <c r="O8" s="12" t="s">
        <v>136</v>
      </c>
      <c r="P8" s="13"/>
      <c r="Q8" s="13" t="s">
        <v>137</v>
      </c>
      <c r="R8" s="14"/>
      <c r="T8" s="144"/>
      <c r="U8" s="145"/>
      <c r="V8" s="145"/>
      <c r="W8" s="146"/>
      <c r="X8" s="167"/>
      <c r="Y8" s="168"/>
      <c r="Z8" s="168"/>
      <c r="AA8" s="168"/>
      <c r="AB8" s="10"/>
      <c r="AC8" s="155"/>
      <c r="AD8" s="156"/>
      <c r="AE8" s="156"/>
      <c r="AF8" s="157"/>
      <c r="AG8" s="155"/>
      <c r="AH8" s="156"/>
      <c r="AI8" s="156"/>
      <c r="AJ8" s="157"/>
    </row>
    <row r="9" spans="2:40" ht="21" customHeight="1" thickBot="1">
      <c r="B9" s="169"/>
      <c r="C9" s="170"/>
      <c r="D9" s="170"/>
      <c r="E9" s="170"/>
      <c r="F9" s="171"/>
      <c r="G9" s="171"/>
      <c r="H9" s="171"/>
      <c r="I9" s="172"/>
      <c r="K9" s="121"/>
      <c r="L9" s="122"/>
      <c r="M9" s="122"/>
      <c r="N9" s="123"/>
      <c r="O9" s="12" t="s">
        <v>138</v>
      </c>
      <c r="P9" s="15"/>
      <c r="Q9" s="13" t="s">
        <v>139</v>
      </c>
      <c r="R9" s="14"/>
      <c r="T9" s="147"/>
      <c r="U9" s="148"/>
      <c r="V9" s="148"/>
      <c r="W9" s="149"/>
      <c r="X9" s="167"/>
      <c r="Y9" s="168"/>
      <c r="Z9" s="168"/>
      <c r="AA9" s="168"/>
      <c r="AB9" s="10"/>
      <c r="AC9" s="158"/>
      <c r="AD9" s="159"/>
      <c r="AE9" s="159"/>
      <c r="AF9" s="160"/>
      <c r="AG9" s="158"/>
      <c r="AH9" s="159"/>
      <c r="AI9" s="159"/>
      <c r="AJ9" s="160"/>
    </row>
    <row r="10" spans="2:40" ht="21" customHeight="1">
      <c r="B10" s="16"/>
      <c r="C10" s="189" t="s">
        <v>140</v>
      </c>
      <c r="D10" s="189"/>
      <c r="E10" s="189"/>
      <c r="F10" s="17" t="s">
        <v>141</v>
      </c>
      <c r="G10" s="17" t="s">
        <v>126</v>
      </c>
      <c r="H10" s="17" t="s">
        <v>142</v>
      </c>
      <c r="I10" s="17" t="s">
        <v>143</v>
      </c>
      <c r="K10" s="16"/>
      <c r="L10" s="189" t="s">
        <v>140</v>
      </c>
      <c r="M10" s="189"/>
      <c r="N10" s="189"/>
      <c r="O10" s="17" t="s">
        <v>141</v>
      </c>
      <c r="P10" s="17" t="s">
        <v>126</v>
      </c>
      <c r="Q10" s="17" t="s">
        <v>142</v>
      </c>
      <c r="R10" s="17" t="s">
        <v>143</v>
      </c>
      <c r="T10" s="16"/>
      <c r="U10" s="189" t="s">
        <v>140</v>
      </c>
      <c r="V10" s="189"/>
      <c r="W10" s="189"/>
      <c r="X10" s="17" t="s">
        <v>141</v>
      </c>
      <c r="Y10" s="17" t="s">
        <v>126</v>
      </c>
      <c r="Z10" s="17" t="s">
        <v>142</v>
      </c>
      <c r="AA10" s="17" t="s">
        <v>144</v>
      </c>
      <c r="AB10" s="10"/>
      <c r="AC10" s="16"/>
      <c r="AD10" s="189" t="s">
        <v>140</v>
      </c>
      <c r="AE10" s="189"/>
      <c r="AF10" s="189"/>
      <c r="AG10" s="17" t="s">
        <v>141</v>
      </c>
      <c r="AH10" s="17" t="s">
        <v>126</v>
      </c>
      <c r="AI10" s="17" t="s">
        <v>142</v>
      </c>
      <c r="AJ10" s="17" t="s">
        <v>143</v>
      </c>
    </row>
    <row r="11" spans="2:40">
      <c r="B11" s="18">
        <v>1</v>
      </c>
      <c r="C11" s="188"/>
      <c r="D11" s="188"/>
      <c r="E11" s="188"/>
      <c r="F11" s="18"/>
      <c r="G11" s="18"/>
      <c r="H11" s="18"/>
      <c r="I11" s="18"/>
      <c r="K11" s="18">
        <v>1</v>
      </c>
      <c r="L11" s="190"/>
      <c r="M11" s="190"/>
      <c r="N11" s="190"/>
      <c r="O11" s="18"/>
      <c r="P11" s="18"/>
      <c r="Q11" s="18"/>
      <c r="R11" s="18"/>
      <c r="T11" s="18">
        <v>1</v>
      </c>
      <c r="U11" s="188"/>
      <c r="V11" s="188"/>
      <c r="W11" s="188"/>
      <c r="X11" s="18"/>
      <c r="Y11" s="18"/>
      <c r="Z11" s="18"/>
      <c r="AA11" s="18"/>
      <c r="AB11" s="10"/>
      <c r="AC11" s="18">
        <v>1</v>
      </c>
      <c r="AD11" s="188"/>
      <c r="AE11" s="188"/>
      <c r="AF11" s="188"/>
      <c r="AG11" s="18"/>
      <c r="AH11" s="18"/>
      <c r="AI11" s="18"/>
      <c r="AJ11" s="18"/>
    </row>
    <row r="12" spans="2:40">
      <c r="B12" s="18">
        <v>2</v>
      </c>
      <c r="C12" s="188"/>
      <c r="D12" s="188"/>
      <c r="E12" s="188"/>
      <c r="F12" s="18"/>
      <c r="G12" s="18"/>
      <c r="H12" s="18"/>
      <c r="I12" s="18"/>
      <c r="K12" s="18">
        <v>2</v>
      </c>
      <c r="L12" s="188"/>
      <c r="M12" s="188"/>
      <c r="N12" s="188"/>
      <c r="O12" s="18"/>
      <c r="P12" s="18"/>
      <c r="Q12" s="18"/>
      <c r="R12" s="18"/>
      <c r="T12" s="18">
        <v>2</v>
      </c>
      <c r="U12" s="188"/>
      <c r="V12" s="188"/>
      <c r="W12" s="188"/>
      <c r="X12" s="18"/>
      <c r="Y12" s="18"/>
      <c r="Z12" s="18"/>
      <c r="AA12" s="18"/>
      <c r="AB12" s="10"/>
      <c r="AC12" s="18">
        <v>2</v>
      </c>
      <c r="AD12" s="188"/>
      <c r="AE12" s="188"/>
      <c r="AF12" s="188"/>
      <c r="AG12" s="18"/>
      <c r="AH12" s="18"/>
      <c r="AI12" s="18"/>
      <c r="AJ12" s="18"/>
    </row>
    <row r="13" spans="2:40">
      <c r="B13" s="18">
        <v>3</v>
      </c>
      <c r="C13" s="188"/>
      <c r="D13" s="188"/>
      <c r="E13" s="188"/>
      <c r="F13" s="18"/>
      <c r="G13" s="18"/>
      <c r="H13" s="18"/>
      <c r="I13" s="18"/>
      <c r="K13" s="18">
        <v>3</v>
      </c>
      <c r="L13" s="188"/>
      <c r="M13" s="188"/>
      <c r="N13" s="188"/>
      <c r="O13" s="18"/>
      <c r="P13" s="18"/>
      <c r="Q13" s="18"/>
      <c r="R13" s="18"/>
      <c r="T13" s="18">
        <v>3</v>
      </c>
      <c r="U13" s="188"/>
      <c r="V13" s="188"/>
      <c r="W13" s="188"/>
      <c r="X13" s="18"/>
      <c r="Y13" s="18"/>
      <c r="Z13" s="18"/>
      <c r="AA13" s="18"/>
      <c r="AC13" s="18">
        <v>3</v>
      </c>
      <c r="AD13" s="188"/>
      <c r="AE13" s="188"/>
      <c r="AF13" s="188"/>
      <c r="AG13" s="18"/>
      <c r="AH13" s="18"/>
      <c r="AI13" s="18"/>
      <c r="AJ13" s="18"/>
    </row>
    <row r="14" spans="2:40">
      <c r="B14" s="18">
        <v>4</v>
      </c>
      <c r="C14" s="192"/>
      <c r="D14" s="193"/>
      <c r="E14" s="194"/>
      <c r="F14" s="18"/>
      <c r="G14" s="18"/>
      <c r="H14" s="18"/>
      <c r="I14" s="18"/>
      <c r="K14" s="18">
        <v>4</v>
      </c>
      <c r="L14" s="188"/>
      <c r="M14" s="188"/>
      <c r="N14" s="188"/>
      <c r="O14" s="18"/>
      <c r="P14" s="18"/>
      <c r="Q14" s="18"/>
      <c r="R14" s="18"/>
      <c r="T14" s="18">
        <v>4</v>
      </c>
      <c r="U14" s="188"/>
      <c r="V14" s="188"/>
      <c r="W14" s="188"/>
      <c r="X14" s="18"/>
      <c r="Y14" s="18"/>
      <c r="Z14" s="18"/>
      <c r="AA14" s="18"/>
      <c r="AC14" s="18">
        <v>4</v>
      </c>
      <c r="AD14" s="188"/>
      <c r="AE14" s="188"/>
      <c r="AF14" s="188"/>
      <c r="AG14" s="18"/>
      <c r="AH14" s="18"/>
      <c r="AI14" s="18"/>
      <c r="AJ14" s="18"/>
    </row>
    <row r="15" spans="2:40" ht="16" thickBot="1">
      <c r="B15" s="18">
        <v>5</v>
      </c>
      <c r="C15" s="188"/>
      <c r="D15" s="191"/>
      <c r="E15" s="191"/>
      <c r="F15" s="19"/>
      <c r="G15" s="19"/>
      <c r="H15" s="19"/>
      <c r="I15" s="19"/>
      <c r="K15" s="18">
        <v>5</v>
      </c>
      <c r="L15" s="188"/>
      <c r="M15" s="191"/>
      <c r="N15" s="191"/>
      <c r="O15" s="19"/>
      <c r="P15" s="19"/>
      <c r="Q15" s="19"/>
      <c r="R15" s="19"/>
      <c r="T15" s="18">
        <v>5</v>
      </c>
      <c r="U15" s="188"/>
      <c r="V15" s="191"/>
      <c r="W15" s="191"/>
      <c r="X15" s="19"/>
      <c r="Y15" s="19"/>
      <c r="Z15" s="19"/>
      <c r="AA15" s="19"/>
      <c r="AC15" s="18">
        <v>5</v>
      </c>
      <c r="AD15" s="188"/>
      <c r="AE15" s="191"/>
      <c r="AF15" s="191"/>
      <c r="AG15" s="19"/>
      <c r="AH15" s="19"/>
      <c r="AI15" s="19"/>
      <c r="AJ15" s="19"/>
    </row>
    <row r="16" spans="2:40" ht="27" customHeight="1">
      <c r="B16" s="133" t="s">
        <v>145</v>
      </c>
      <c r="C16" s="134"/>
      <c r="D16" s="135" t="s">
        <v>146</v>
      </c>
      <c r="E16" s="136"/>
      <c r="F16" s="136"/>
      <c r="G16" s="136"/>
      <c r="H16" s="136"/>
      <c r="I16" s="137"/>
      <c r="K16" s="133" t="s">
        <v>145</v>
      </c>
      <c r="L16" s="134"/>
      <c r="M16" s="135" t="s">
        <v>147</v>
      </c>
      <c r="N16" s="136"/>
      <c r="O16" s="136"/>
      <c r="P16" s="136"/>
      <c r="Q16" s="136"/>
      <c r="R16" s="137"/>
      <c r="T16" s="133" t="s">
        <v>145</v>
      </c>
      <c r="U16" s="134"/>
      <c r="V16" s="135" t="s">
        <v>148</v>
      </c>
      <c r="W16" s="136"/>
      <c r="X16" s="136"/>
      <c r="Y16" s="136"/>
      <c r="Z16" s="136"/>
      <c r="AA16" s="137"/>
      <c r="AB16" s="20"/>
      <c r="AC16" s="133" t="s">
        <v>145</v>
      </c>
      <c r="AD16" s="134"/>
      <c r="AE16" s="135" t="s">
        <v>149</v>
      </c>
      <c r="AF16" s="136"/>
      <c r="AG16" s="136"/>
      <c r="AH16" s="136"/>
      <c r="AI16" s="136"/>
      <c r="AJ16" s="137"/>
    </row>
    <row r="17" spans="2:36" ht="20">
      <c r="B17" s="197" t="s">
        <v>150</v>
      </c>
      <c r="C17" s="197"/>
      <c r="D17" s="21" t="s">
        <v>151</v>
      </c>
      <c r="E17" s="22" t="s">
        <v>152</v>
      </c>
      <c r="F17" s="22" t="s">
        <v>153</v>
      </c>
      <c r="G17" s="22" t="s">
        <v>154</v>
      </c>
      <c r="H17" s="22" t="s">
        <v>144</v>
      </c>
      <c r="I17" s="23" t="s">
        <v>155</v>
      </c>
      <c r="K17" s="197" t="s">
        <v>156</v>
      </c>
      <c r="L17" s="197"/>
      <c r="M17" s="21" t="s">
        <v>151</v>
      </c>
      <c r="N17" s="22" t="s">
        <v>152</v>
      </c>
      <c r="O17" s="22" t="s">
        <v>153</v>
      </c>
      <c r="P17" s="22" t="s">
        <v>154</v>
      </c>
      <c r="Q17" s="22" t="s">
        <v>144</v>
      </c>
      <c r="R17" s="23" t="s">
        <v>155</v>
      </c>
      <c r="T17" s="197" t="s">
        <v>157</v>
      </c>
      <c r="U17" s="197"/>
      <c r="V17" s="21" t="s">
        <v>151</v>
      </c>
      <c r="W17" s="22" t="s">
        <v>152</v>
      </c>
      <c r="X17" s="22" t="s">
        <v>153</v>
      </c>
      <c r="Y17" s="22" t="s">
        <v>154</v>
      </c>
      <c r="Z17" s="22" t="s">
        <v>144</v>
      </c>
      <c r="AA17" s="23" t="s">
        <v>155</v>
      </c>
      <c r="AB17" s="24"/>
      <c r="AC17" s="197" t="s">
        <v>158</v>
      </c>
      <c r="AD17" s="197"/>
      <c r="AE17" s="21" t="s">
        <v>151</v>
      </c>
      <c r="AF17" s="22" t="s">
        <v>152</v>
      </c>
      <c r="AG17" s="22" t="s">
        <v>153</v>
      </c>
      <c r="AH17" s="22" t="s">
        <v>154</v>
      </c>
      <c r="AI17" s="22" t="s">
        <v>144</v>
      </c>
      <c r="AJ17" s="23" t="s">
        <v>155</v>
      </c>
    </row>
    <row r="18" spans="2:36" ht="18">
      <c r="B18" s="25">
        <v>1</v>
      </c>
      <c r="C18" s="131" t="s">
        <v>64</v>
      </c>
      <c r="D18" s="26"/>
      <c r="E18" s="22"/>
      <c r="F18" s="22"/>
      <c r="G18" s="22"/>
      <c r="H18" s="22"/>
      <c r="I18" s="27"/>
      <c r="J18" s="28"/>
      <c r="K18" s="25">
        <v>1</v>
      </c>
      <c r="L18" s="131"/>
      <c r="M18" s="26"/>
      <c r="N18" s="22"/>
      <c r="O18" s="22"/>
      <c r="P18" s="22"/>
      <c r="Q18" s="22"/>
      <c r="R18" s="27"/>
      <c r="T18" s="25">
        <v>1</v>
      </c>
      <c r="U18" s="131"/>
      <c r="V18" s="26"/>
      <c r="W18" s="22"/>
      <c r="X18" s="22"/>
      <c r="Y18" s="22"/>
      <c r="Z18" s="22"/>
      <c r="AA18" s="27"/>
      <c r="AB18" s="29"/>
      <c r="AC18" s="25">
        <v>1</v>
      </c>
      <c r="AD18" s="131"/>
      <c r="AE18" s="30"/>
      <c r="AF18" s="22"/>
      <c r="AG18" s="22"/>
      <c r="AH18" s="22"/>
      <c r="AI18" s="22"/>
      <c r="AJ18" s="27"/>
    </row>
    <row r="19" spans="2:36" ht="18">
      <c r="B19" s="31"/>
      <c r="C19" s="131"/>
      <c r="D19" s="26"/>
      <c r="E19" s="22"/>
      <c r="F19" s="22"/>
      <c r="G19" s="22"/>
      <c r="H19" s="22"/>
      <c r="I19" s="27"/>
      <c r="J19" s="32"/>
      <c r="K19" s="31"/>
      <c r="L19" s="131"/>
      <c r="M19" s="26"/>
      <c r="N19" s="22"/>
      <c r="O19" s="22"/>
      <c r="P19" s="22"/>
      <c r="Q19" s="22"/>
      <c r="R19" s="27"/>
      <c r="T19" s="31"/>
      <c r="U19" s="131"/>
      <c r="V19" s="26"/>
      <c r="W19" s="22"/>
      <c r="X19" s="22"/>
      <c r="Y19" s="22"/>
      <c r="Z19" s="22"/>
      <c r="AA19" s="27"/>
      <c r="AB19" s="29"/>
      <c r="AC19" s="31"/>
      <c r="AD19" s="131"/>
      <c r="AE19" s="30"/>
      <c r="AF19" s="22"/>
      <c r="AG19" s="22"/>
      <c r="AH19" s="22"/>
      <c r="AI19" s="22"/>
      <c r="AJ19" s="27"/>
    </row>
    <row r="20" spans="2:36" ht="18">
      <c r="B20" s="31"/>
      <c r="C20" s="33"/>
      <c r="D20" s="26"/>
      <c r="E20" s="22"/>
      <c r="F20" s="22"/>
      <c r="G20" s="22"/>
      <c r="H20" s="22"/>
      <c r="I20" s="27"/>
      <c r="J20" s="32"/>
      <c r="K20" s="31"/>
      <c r="L20" s="33"/>
      <c r="M20" s="26"/>
      <c r="N20" s="22"/>
      <c r="O20" s="22"/>
      <c r="P20" s="22"/>
      <c r="Q20" s="22"/>
      <c r="R20" s="27"/>
      <c r="T20" s="31"/>
      <c r="U20" s="33"/>
      <c r="V20" s="26"/>
      <c r="W20" s="22"/>
      <c r="X20" s="22"/>
      <c r="Y20" s="22"/>
      <c r="Z20" s="22"/>
      <c r="AA20" s="27"/>
      <c r="AB20" s="29"/>
      <c r="AC20" s="31"/>
      <c r="AD20" s="34"/>
      <c r="AE20" s="30"/>
      <c r="AF20" s="22"/>
      <c r="AG20" s="22"/>
      <c r="AH20" s="22"/>
      <c r="AI20" s="22"/>
      <c r="AJ20" s="27"/>
    </row>
    <row r="21" spans="2:36" ht="18">
      <c r="B21" s="70" t="s">
        <v>100</v>
      </c>
      <c r="C21" s="36"/>
      <c r="D21" s="26"/>
      <c r="E21" s="22"/>
      <c r="F21" s="22"/>
      <c r="G21" s="22"/>
      <c r="H21" s="22"/>
      <c r="I21" s="27" t="s">
        <v>199</v>
      </c>
      <c r="J21" s="32"/>
      <c r="K21" s="35"/>
      <c r="L21" s="33"/>
      <c r="M21" s="26"/>
      <c r="N21" s="22"/>
      <c r="O21" s="22"/>
      <c r="P21" s="22"/>
      <c r="Q21" s="22"/>
      <c r="R21" s="27"/>
      <c r="T21" s="35"/>
      <c r="U21" s="36"/>
      <c r="V21" s="26"/>
      <c r="W21" s="22"/>
      <c r="X21" s="22"/>
      <c r="Y21" s="22"/>
      <c r="Z21" s="22"/>
      <c r="AA21" s="27"/>
      <c r="AB21" s="29"/>
      <c r="AC21" s="31"/>
      <c r="AD21" s="33"/>
      <c r="AE21" s="30"/>
      <c r="AF21" s="22"/>
      <c r="AG21" s="22"/>
      <c r="AH21" s="22"/>
      <c r="AI21" s="22"/>
      <c r="AJ21" s="27"/>
    </row>
    <row r="22" spans="2:36" ht="18">
      <c r="B22" s="31"/>
      <c r="C22" s="36"/>
      <c r="D22" s="26"/>
      <c r="E22" s="22"/>
      <c r="F22" s="22"/>
      <c r="G22" s="22"/>
      <c r="H22" s="22"/>
      <c r="I22" s="27" t="s">
        <v>199</v>
      </c>
      <c r="J22" s="32"/>
      <c r="K22" s="31"/>
      <c r="L22" s="195"/>
      <c r="M22" s="26"/>
      <c r="N22" s="22"/>
      <c r="O22" s="22"/>
      <c r="P22" s="22"/>
      <c r="Q22" s="22"/>
      <c r="R22" s="27"/>
      <c r="T22" s="31"/>
      <c r="U22" s="36"/>
      <c r="V22" s="26"/>
      <c r="W22" s="22"/>
      <c r="X22" s="22"/>
      <c r="Y22" s="22"/>
      <c r="Z22" s="22"/>
      <c r="AA22" s="27"/>
      <c r="AB22" s="29"/>
      <c r="AC22" s="31"/>
      <c r="AD22" s="37"/>
      <c r="AE22" s="30"/>
      <c r="AF22" s="22"/>
      <c r="AG22" s="22"/>
      <c r="AH22" s="22"/>
      <c r="AI22" s="22"/>
      <c r="AJ22" s="27"/>
    </row>
    <row r="23" spans="2:36" ht="18">
      <c r="B23" s="31"/>
      <c r="C23" s="36"/>
      <c r="D23" s="26"/>
      <c r="E23" s="22"/>
      <c r="F23" s="22"/>
      <c r="G23" s="22"/>
      <c r="H23" s="22"/>
      <c r="I23" s="27" t="s">
        <v>199</v>
      </c>
      <c r="J23" s="32"/>
      <c r="K23" s="31"/>
      <c r="L23" s="195"/>
      <c r="M23" s="26"/>
      <c r="N23" s="22"/>
      <c r="O23" s="22"/>
      <c r="P23" s="22"/>
      <c r="Q23" s="22"/>
      <c r="R23" s="27"/>
      <c r="T23" s="31"/>
      <c r="U23" s="36"/>
      <c r="V23" s="26"/>
      <c r="W23" s="22"/>
      <c r="X23" s="22"/>
      <c r="Y23" s="22"/>
      <c r="Z23" s="22"/>
      <c r="AA23" s="27"/>
      <c r="AB23" s="29"/>
      <c r="AC23" s="31"/>
      <c r="AD23" s="33"/>
      <c r="AE23" s="30"/>
      <c r="AF23" s="22"/>
      <c r="AG23" s="22"/>
      <c r="AH23" s="22"/>
      <c r="AI23" s="22"/>
      <c r="AJ23" s="27"/>
    </row>
    <row r="24" spans="2:36" ht="19" thickBot="1">
      <c r="B24" s="38"/>
      <c r="C24" s="36"/>
      <c r="D24" s="39"/>
      <c r="E24" s="40"/>
      <c r="F24" s="40"/>
      <c r="G24" s="40"/>
      <c r="H24" s="40"/>
      <c r="I24" s="41" t="s">
        <v>199</v>
      </c>
      <c r="J24" s="42"/>
      <c r="K24" s="38"/>
      <c r="L24" s="43"/>
      <c r="M24" s="39"/>
      <c r="N24" s="40"/>
      <c r="O24" s="40"/>
      <c r="P24" s="40"/>
      <c r="Q24" s="40"/>
      <c r="R24" s="41"/>
      <c r="T24" s="38"/>
      <c r="U24" s="36"/>
      <c r="V24" s="39"/>
      <c r="W24" s="40"/>
      <c r="X24" s="40"/>
      <c r="Y24" s="40"/>
      <c r="Z24" s="40"/>
      <c r="AA24" s="41"/>
      <c r="AB24" s="29"/>
      <c r="AC24" s="38"/>
      <c r="AD24" s="43"/>
      <c r="AE24" s="44"/>
      <c r="AF24" s="40"/>
      <c r="AG24" s="40"/>
      <c r="AH24" s="40"/>
      <c r="AI24" s="40"/>
      <c r="AJ24" s="41"/>
    </row>
    <row r="25" spans="2:36" s="9" customFormat="1" ht="16" thickBot="1">
      <c r="C25" s="45"/>
      <c r="D25" s="46"/>
      <c r="L25" s="45"/>
      <c r="U25" s="45"/>
      <c r="V25" s="46"/>
      <c r="AD25" s="45"/>
    </row>
    <row r="26" spans="2:36" ht="18">
      <c r="B26" s="25">
        <v>2</v>
      </c>
      <c r="C26" s="47"/>
      <c r="D26" s="48"/>
      <c r="E26" s="49"/>
      <c r="F26" s="50"/>
      <c r="G26" s="49"/>
      <c r="H26" s="49"/>
      <c r="I26" s="51"/>
      <c r="K26" s="25">
        <v>2</v>
      </c>
      <c r="L26" s="131"/>
      <c r="M26" s="52"/>
      <c r="N26" s="49"/>
      <c r="O26" s="49"/>
      <c r="P26" s="49"/>
      <c r="Q26" s="49"/>
      <c r="R26" s="51"/>
      <c r="T26" s="25">
        <v>2</v>
      </c>
      <c r="U26" s="47"/>
      <c r="V26" s="48"/>
      <c r="W26" s="49"/>
      <c r="X26" s="50"/>
      <c r="Y26" s="49"/>
      <c r="Z26" s="49"/>
      <c r="AA26" s="51"/>
      <c r="AB26" s="9"/>
      <c r="AC26" s="25">
        <v>2</v>
      </c>
      <c r="AD26" s="131"/>
      <c r="AE26" s="48"/>
      <c r="AF26" s="49"/>
      <c r="AG26" s="50"/>
      <c r="AH26" s="49"/>
      <c r="AI26" s="49"/>
      <c r="AJ26" s="51"/>
    </row>
    <row r="27" spans="2:36" ht="18">
      <c r="B27" s="31"/>
      <c r="C27" s="47"/>
      <c r="D27" s="26"/>
      <c r="E27" s="22"/>
      <c r="F27" s="22"/>
      <c r="G27" s="22"/>
      <c r="H27" s="22"/>
      <c r="I27" s="27"/>
      <c r="K27" s="31"/>
      <c r="L27" s="131"/>
      <c r="M27" s="30"/>
      <c r="N27" s="22"/>
      <c r="O27" s="22"/>
      <c r="P27" s="22"/>
      <c r="Q27" s="22"/>
      <c r="R27" s="27"/>
      <c r="T27" s="31"/>
      <c r="U27" s="47"/>
      <c r="V27" s="26"/>
      <c r="W27" s="22"/>
      <c r="X27" s="22"/>
      <c r="Y27" s="22"/>
      <c r="Z27" s="22"/>
      <c r="AA27" s="27"/>
      <c r="AB27" s="9"/>
      <c r="AC27" s="31"/>
      <c r="AD27" s="131"/>
      <c r="AE27" s="26"/>
      <c r="AF27" s="22"/>
      <c r="AG27" s="22"/>
      <c r="AH27" s="22"/>
      <c r="AI27" s="22"/>
      <c r="AJ27" s="27"/>
    </row>
    <row r="28" spans="2:36" ht="18">
      <c r="B28" s="31"/>
      <c r="C28" s="33"/>
      <c r="D28" s="26"/>
      <c r="E28" s="22"/>
      <c r="F28" s="22"/>
      <c r="G28" s="53"/>
      <c r="H28" s="53"/>
      <c r="I28" s="27"/>
      <c r="K28" s="31"/>
      <c r="L28" s="33"/>
      <c r="M28" s="30"/>
      <c r="N28" s="22"/>
      <c r="O28" s="22"/>
      <c r="P28" s="22"/>
      <c r="Q28" s="22"/>
      <c r="R28" s="27"/>
      <c r="T28" s="31"/>
      <c r="U28" s="33"/>
      <c r="V28" s="26"/>
      <c r="W28" s="22"/>
      <c r="X28" s="22"/>
      <c r="Y28" s="53"/>
      <c r="Z28" s="53"/>
      <c r="AA28" s="27"/>
      <c r="AB28" s="9"/>
      <c r="AC28" s="31"/>
      <c r="AD28" s="36"/>
      <c r="AE28" s="26"/>
      <c r="AF28" s="22"/>
      <c r="AG28" s="22"/>
      <c r="AH28" s="22"/>
      <c r="AI28" s="22"/>
      <c r="AJ28" s="27"/>
    </row>
    <row r="29" spans="2:36" ht="18">
      <c r="B29" s="35"/>
      <c r="C29" s="36"/>
      <c r="D29" s="26"/>
      <c r="E29" s="22"/>
      <c r="F29" s="22"/>
      <c r="G29" s="22"/>
      <c r="H29" s="22"/>
      <c r="I29" s="27"/>
      <c r="K29" s="31"/>
      <c r="L29" s="33"/>
      <c r="M29" s="30"/>
      <c r="N29" s="22"/>
      <c r="O29" s="22"/>
      <c r="P29" s="22"/>
      <c r="Q29" s="22"/>
      <c r="R29" s="27"/>
      <c r="T29" s="35"/>
      <c r="U29" s="36"/>
      <c r="V29" s="26"/>
      <c r="W29" s="22"/>
      <c r="X29" s="22"/>
      <c r="Y29" s="22"/>
      <c r="Z29" s="22"/>
      <c r="AA29" s="27"/>
      <c r="AB29" s="9"/>
      <c r="AC29" s="35"/>
      <c r="AD29" s="54"/>
      <c r="AE29" s="26"/>
      <c r="AF29" s="22"/>
      <c r="AG29" s="22"/>
      <c r="AH29" s="22"/>
      <c r="AI29" s="22"/>
      <c r="AJ29" s="27"/>
    </row>
    <row r="30" spans="2:36" ht="18">
      <c r="B30" s="31"/>
      <c r="C30" s="55"/>
      <c r="D30" s="26"/>
      <c r="E30" s="22"/>
      <c r="F30" s="22"/>
      <c r="G30" s="22"/>
      <c r="H30" s="22"/>
      <c r="I30" s="27"/>
      <c r="K30" s="31"/>
      <c r="L30" s="55"/>
      <c r="M30" s="30"/>
      <c r="N30" s="22"/>
      <c r="O30" s="22"/>
      <c r="P30" s="22"/>
      <c r="Q30" s="22"/>
      <c r="R30" s="27"/>
      <c r="T30" s="31"/>
      <c r="U30" s="36"/>
      <c r="V30" s="26"/>
      <c r="W30" s="22"/>
      <c r="X30" s="22"/>
      <c r="Y30" s="22"/>
      <c r="Z30" s="22"/>
      <c r="AA30" s="27"/>
      <c r="AB30" s="9"/>
      <c r="AC30" s="31"/>
      <c r="AD30" s="37"/>
      <c r="AE30" s="26"/>
      <c r="AF30" s="22"/>
      <c r="AG30" s="22"/>
      <c r="AH30" s="22"/>
      <c r="AI30" s="22"/>
      <c r="AJ30" s="27"/>
    </row>
    <row r="31" spans="2:36" ht="18">
      <c r="B31" s="31"/>
      <c r="C31" s="196"/>
      <c r="D31" s="26"/>
      <c r="E31" s="22"/>
      <c r="F31" s="22"/>
      <c r="G31" s="22"/>
      <c r="H31" s="22"/>
      <c r="I31" s="27"/>
      <c r="K31" s="31"/>
      <c r="L31" s="196"/>
      <c r="M31" s="30"/>
      <c r="N31" s="22"/>
      <c r="O31" s="22"/>
      <c r="P31" s="22"/>
      <c r="Q31" s="22"/>
      <c r="R31" s="27"/>
      <c r="T31" s="31"/>
      <c r="U31" s="36"/>
      <c r="V31" s="26"/>
      <c r="W31" s="22"/>
      <c r="X31" s="22"/>
      <c r="Y31" s="22"/>
      <c r="Z31" s="22"/>
      <c r="AA31" s="27"/>
      <c r="AB31" s="9"/>
      <c r="AC31" s="31"/>
      <c r="AD31" s="33"/>
      <c r="AE31" s="26"/>
      <c r="AF31" s="22"/>
      <c r="AG31" s="22"/>
      <c r="AH31" s="22"/>
      <c r="AI31" s="22"/>
      <c r="AJ31" s="27"/>
    </row>
    <row r="32" spans="2:36" ht="19" thickBot="1">
      <c r="B32" s="38"/>
      <c r="C32" s="196"/>
      <c r="D32" s="39"/>
      <c r="E32" s="40"/>
      <c r="F32" s="56"/>
      <c r="G32" s="40"/>
      <c r="H32" s="40"/>
      <c r="I32" s="41"/>
      <c r="K32" s="38"/>
      <c r="L32" s="196"/>
      <c r="M32" s="44"/>
      <c r="N32" s="40"/>
      <c r="O32" s="40"/>
      <c r="P32" s="40"/>
      <c r="Q32" s="40"/>
      <c r="R32" s="41"/>
      <c r="T32" s="38"/>
      <c r="U32" s="36"/>
      <c r="V32" s="39"/>
      <c r="W32" s="40"/>
      <c r="X32" s="56"/>
      <c r="Y32" s="40"/>
      <c r="Z32" s="40"/>
      <c r="AA32" s="41"/>
      <c r="AB32" s="9"/>
      <c r="AC32" s="38"/>
      <c r="AD32" s="43"/>
      <c r="AE32" s="39"/>
      <c r="AF32" s="40"/>
      <c r="AG32" s="56"/>
      <c r="AH32" s="40"/>
      <c r="AI32" s="40"/>
      <c r="AJ32" s="41"/>
    </row>
    <row r="33" spans="2:36" s="9" customFormat="1" ht="16" thickBot="1">
      <c r="C33" s="45"/>
      <c r="L33" s="45"/>
      <c r="U33" s="45"/>
      <c r="AD33" s="45"/>
    </row>
    <row r="34" spans="2:36" ht="18">
      <c r="B34" s="25">
        <v>3</v>
      </c>
      <c r="C34" s="131"/>
      <c r="D34" s="52"/>
      <c r="E34" s="49"/>
      <c r="F34" s="49"/>
      <c r="G34" s="49"/>
      <c r="H34" s="49"/>
      <c r="I34" s="51"/>
      <c r="K34" s="25">
        <v>3</v>
      </c>
      <c r="L34" s="132"/>
      <c r="M34" s="52"/>
      <c r="N34" s="49"/>
      <c r="O34" s="49"/>
      <c r="P34" s="49"/>
      <c r="Q34" s="49"/>
      <c r="R34" s="51"/>
      <c r="T34" s="25">
        <v>3</v>
      </c>
      <c r="U34" s="131"/>
      <c r="V34" s="52"/>
      <c r="W34" s="49"/>
      <c r="X34" s="49"/>
      <c r="Y34" s="49"/>
      <c r="Z34" s="49"/>
      <c r="AA34" s="51"/>
      <c r="AB34" s="9"/>
      <c r="AC34" s="25">
        <v>3</v>
      </c>
      <c r="AD34" s="132"/>
      <c r="AE34" s="52"/>
      <c r="AF34" s="49"/>
      <c r="AG34" s="49"/>
      <c r="AH34" s="49"/>
      <c r="AI34" s="49"/>
      <c r="AJ34" s="51"/>
    </row>
    <row r="35" spans="2:36" ht="18">
      <c r="B35" s="31"/>
      <c r="C35" s="131"/>
      <c r="D35" s="30"/>
      <c r="E35" s="22"/>
      <c r="F35" s="22"/>
      <c r="G35" s="22"/>
      <c r="H35" s="22"/>
      <c r="I35" s="27"/>
      <c r="K35" s="31"/>
      <c r="L35" s="132"/>
      <c r="M35" s="30"/>
      <c r="N35" s="22"/>
      <c r="O35" s="22"/>
      <c r="P35" s="22"/>
      <c r="Q35" s="22"/>
      <c r="R35" s="27"/>
      <c r="T35" s="31"/>
      <c r="U35" s="131"/>
      <c r="V35" s="30"/>
      <c r="W35" s="22"/>
      <c r="X35" s="22"/>
      <c r="Y35" s="22"/>
      <c r="Z35" s="22"/>
      <c r="AA35" s="27"/>
      <c r="AB35" s="9"/>
      <c r="AC35" s="31"/>
      <c r="AD35" s="132"/>
      <c r="AE35" s="30"/>
      <c r="AF35" s="22"/>
      <c r="AG35" s="22"/>
      <c r="AH35" s="22"/>
      <c r="AI35" s="22"/>
      <c r="AJ35" s="27"/>
    </row>
    <row r="36" spans="2:36" ht="18">
      <c r="B36" s="31"/>
      <c r="C36" s="33"/>
      <c r="D36" s="30"/>
      <c r="E36" s="22"/>
      <c r="F36" s="22"/>
      <c r="G36" s="22"/>
      <c r="H36" s="22"/>
      <c r="I36" s="27"/>
      <c r="K36" s="31"/>
      <c r="L36" s="33"/>
      <c r="M36" s="30"/>
      <c r="N36" s="22"/>
      <c r="O36" s="22"/>
      <c r="P36" s="22"/>
      <c r="Q36" s="22"/>
      <c r="R36" s="27"/>
      <c r="T36" s="31"/>
      <c r="U36" s="33"/>
      <c r="V36" s="30"/>
      <c r="W36" s="22"/>
      <c r="X36" s="22"/>
      <c r="Y36" s="22"/>
      <c r="Z36" s="22"/>
      <c r="AA36" s="27"/>
      <c r="AB36" s="9"/>
      <c r="AC36" s="31"/>
      <c r="AD36" s="33"/>
      <c r="AE36" s="30"/>
      <c r="AF36" s="22"/>
      <c r="AG36" s="22"/>
      <c r="AH36" s="22"/>
      <c r="AI36" s="22"/>
      <c r="AJ36" s="27"/>
    </row>
    <row r="37" spans="2:36" ht="18">
      <c r="B37" s="31"/>
      <c r="C37" s="33"/>
      <c r="D37" s="30"/>
      <c r="E37" s="22"/>
      <c r="F37" s="22"/>
      <c r="G37" s="22"/>
      <c r="H37" s="22"/>
      <c r="I37" s="27"/>
      <c r="K37" s="31"/>
      <c r="L37" s="33"/>
      <c r="M37" s="30"/>
      <c r="N37" s="22"/>
      <c r="O37" s="22"/>
      <c r="P37" s="22"/>
      <c r="Q37" s="22"/>
      <c r="R37" s="27"/>
      <c r="T37" s="31"/>
      <c r="U37" s="33"/>
      <c r="V37" s="30"/>
      <c r="W37" s="22"/>
      <c r="X37" s="22"/>
      <c r="Y37" s="22"/>
      <c r="Z37" s="22"/>
      <c r="AA37" s="27"/>
      <c r="AB37" s="9"/>
      <c r="AC37" s="31"/>
      <c r="AD37" s="33"/>
      <c r="AE37" s="30"/>
      <c r="AF37" s="22"/>
      <c r="AG37" s="22"/>
      <c r="AH37" s="22"/>
      <c r="AI37" s="22"/>
      <c r="AJ37" s="27"/>
    </row>
    <row r="38" spans="2:36" ht="18">
      <c r="B38" s="31"/>
      <c r="C38" s="55"/>
      <c r="D38" s="30"/>
      <c r="E38" s="22"/>
      <c r="F38" s="22"/>
      <c r="G38" s="22"/>
      <c r="H38" s="22"/>
      <c r="I38" s="27"/>
      <c r="K38" s="31"/>
      <c r="L38" s="36"/>
      <c r="M38" s="30"/>
      <c r="N38" s="22"/>
      <c r="O38" s="22"/>
      <c r="P38" s="22"/>
      <c r="Q38" s="22"/>
      <c r="R38" s="27"/>
      <c r="T38" s="31"/>
      <c r="U38" s="36"/>
      <c r="V38" s="30"/>
      <c r="W38" s="22"/>
      <c r="X38" s="22"/>
      <c r="Y38" s="22"/>
      <c r="Z38" s="22"/>
      <c r="AA38" s="27"/>
      <c r="AB38" s="9"/>
      <c r="AC38" s="31"/>
      <c r="AD38" s="55"/>
      <c r="AE38" s="30"/>
      <c r="AF38" s="22"/>
      <c r="AG38" s="22"/>
      <c r="AH38" s="22"/>
      <c r="AI38" s="22"/>
      <c r="AJ38" s="27"/>
    </row>
    <row r="39" spans="2:36" ht="18">
      <c r="B39" s="31"/>
      <c r="C39" s="196"/>
      <c r="D39" s="30"/>
      <c r="E39" s="22"/>
      <c r="F39" s="22"/>
      <c r="G39" s="22"/>
      <c r="H39" s="22"/>
      <c r="I39" s="27"/>
      <c r="K39" s="31"/>
      <c r="L39" s="36"/>
      <c r="M39" s="30"/>
      <c r="N39" s="22"/>
      <c r="O39" s="22"/>
      <c r="P39" s="22"/>
      <c r="Q39" s="22"/>
      <c r="R39" s="27"/>
      <c r="T39" s="31"/>
      <c r="U39" s="43"/>
      <c r="V39" s="30"/>
      <c r="W39" s="22"/>
      <c r="X39" s="22"/>
      <c r="Y39" s="22"/>
      <c r="Z39" s="22"/>
      <c r="AA39" s="27"/>
      <c r="AB39" s="9"/>
      <c r="AC39" s="31"/>
      <c r="AD39" s="196"/>
      <c r="AE39" s="30"/>
      <c r="AF39" s="22"/>
      <c r="AG39" s="22"/>
      <c r="AH39" s="22"/>
      <c r="AI39" s="22"/>
      <c r="AJ39" s="27"/>
    </row>
    <row r="40" spans="2:36" ht="19" thickBot="1">
      <c r="B40" s="38"/>
      <c r="C40" s="196"/>
      <c r="D40" s="44"/>
      <c r="E40" s="40"/>
      <c r="F40" s="40"/>
      <c r="G40" s="40"/>
      <c r="H40" s="40"/>
      <c r="I40" s="41"/>
      <c r="K40" s="38"/>
      <c r="L40" s="36"/>
      <c r="M40" s="44"/>
      <c r="N40" s="40"/>
      <c r="O40" s="40"/>
      <c r="P40" s="40"/>
      <c r="Q40" s="40"/>
      <c r="R40" s="41"/>
      <c r="T40" s="38"/>
      <c r="U40" s="36"/>
      <c r="V40" s="44"/>
      <c r="W40" s="40"/>
      <c r="X40" s="40"/>
      <c r="Y40" s="40"/>
      <c r="Z40" s="40"/>
      <c r="AA40" s="41"/>
      <c r="AB40" s="9"/>
      <c r="AC40" s="38"/>
      <c r="AD40" s="196"/>
      <c r="AE40" s="44"/>
      <c r="AF40" s="40"/>
      <c r="AG40" s="40"/>
      <c r="AH40" s="40"/>
      <c r="AI40" s="40"/>
      <c r="AJ40" s="41"/>
    </row>
    <row r="41" spans="2:36" s="9" customFormat="1" ht="16" thickBot="1">
      <c r="C41" s="45"/>
      <c r="L41" s="45"/>
      <c r="U41" s="45"/>
      <c r="AD41" s="45"/>
    </row>
    <row r="42" spans="2:36" ht="18">
      <c r="B42" s="25">
        <v>4</v>
      </c>
      <c r="C42" s="131"/>
      <c r="D42" s="52"/>
      <c r="E42" s="49"/>
      <c r="F42" s="49"/>
      <c r="G42" s="49"/>
      <c r="H42" s="49"/>
      <c r="I42" s="51"/>
      <c r="K42" s="25">
        <v>4</v>
      </c>
      <c r="L42" s="198"/>
      <c r="M42" s="57"/>
      <c r="N42" s="58"/>
      <c r="O42" s="58"/>
      <c r="P42" s="58"/>
      <c r="Q42" s="58"/>
      <c r="R42" s="59"/>
      <c r="T42" s="25">
        <v>4</v>
      </c>
      <c r="U42" s="131"/>
      <c r="V42" s="52"/>
      <c r="W42" s="49"/>
      <c r="X42" s="49"/>
      <c r="Y42" s="49"/>
      <c r="Z42" s="49"/>
      <c r="AA42" s="51"/>
      <c r="AB42" s="9"/>
      <c r="AC42" s="25">
        <v>4</v>
      </c>
      <c r="AD42" s="132"/>
      <c r="AE42" s="57"/>
      <c r="AF42" s="58"/>
      <c r="AG42" s="58"/>
      <c r="AH42" s="58"/>
      <c r="AI42" s="58"/>
      <c r="AJ42" s="59"/>
    </row>
    <row r="43" spans="2:36" ht="18">
      <c r="B43" s="31"/>
      <c r="C43" s="131"/>
      <c r="D43" s="30"/>
      <c r="E43" s="22"/>
      <c r="F43" s="22"/>
      <c r="G43" s="22"/>
      <c r="H43" s="22"/>
      <c r="I43" s="27"/>
      <c r="K43" s="31"/>
      <c r="L43" s="198"/>
      <c r="M43" s="60"/>
      <c r="N43" s="61"/>
      <c r="O43" s="61"/>
      <c r="P43" s="62"/>
      <c r="Q43" s="62"/>
      <c r="R43" s="63"/>
      <c r="T43" s="31"/>
      <c r="U43" s="131"/>
      <c r="V43" s="30"/>
      <c r="W43" s="22"/>
      <c r="X43" s="22"/>
      <c r="Y43" s="22"/>
      <c r="Z43" s="22"/>
      <c r="AA43" s="27"/>
      <c r="AB43" s="9"/>
      <c r="AC43" s="31"/>
      <c r="AD43" s="132"/>
      <c r="AE43" s="60"/>
      <c r="AF43" s="61"/>
      <c r="AG43" s="61"/>
      <c r="AH43" s="62"/>
      <c r="AI43" s="62"/>
      <c r="AJ43" s="63"/>
    </row>
    <row r="44" spans="2:36" ht="18">
      <c r="B44" s="31"/>
      <c r="C44" s="33"/>
      <c r="D44" s="30"/>
      <c r="E44" s="22"/>
      <c r="F44" s="22"/>
      <c r="G44" s="22"/>
      <c r="H44" s="22"/>
      <c r="I44" s="27"/>
      <c r="K44" s="31"/>
      <c r="L44" s="33"/>
      <c r="M44" s="60"/>
      <c r="N44" s="61"/>
      <c r="O44" s="61"/>
      <c r="P44" s="62"/>
      <c r="Q44" s="62"/>
      <c r="R44" s="63"/>
      <c r="T44" s="31"/>
      <c r="U44" s="36"/>
      <c r="V44" s="30"/>
      <c r="W44" s="22"/>
      <c r="X44" s="22"/>
      <c r="Y44" s="22"/>
      <c r="Z44" s="22"/>
      <c r="AA44" s="27"/>
      <c r="AB44" s="9"/>
      <c r="AC44" s="31"/>
      <c r="AD44" s="33"/>
      <c r="AE44" s="60"/>
      <c r="AF44" s="61"/>
      <c r="AG44" s="61"/>
      <c r="AH44" s="62"/>
      <c r="AI44" s="62"/>
      <c r="AJ44" s="63"/>
    </row>
    <row r="45" spans="2:36" ht="18">
      <c r="B45" s="31"/>
      <c r="C45" s="33"/>
      <c r="D45" s="30"/>
      <c r="E45" s="22"/>
      <c r="F45" s="22"/>
      <c r="G45" s="22"/>
      <c r="H45" s="22"/>
      <c r="I45" s="27"/>
      <c r="K45" s="31"/>
      <c r="L45" s="36"/>
      <c r="M45" s="60"/>
      <c r="N45" s="61"/>
      <c r="O45" s="61"/>
      <c r="P45" s="62"/>
      <c r="Q45" s="62"/>
      <c r="R45" s="63"/>
      <c r="T45" s="31"/>
      <c r="U45" s="36"/>
      <c r="V45" s="30"/>
      <c r="W45" s="22"/>
      <c r="X45" s="22"/>
      <c r="Y45" s="22"/>
      <c r="Z45" s="22"/>
      <c r="AA45" s="27"/>
      <c r="AB45" s="9"/>
      <c r="AC45" s="31"/>
      <c r="AD45" s="33"/>
      <c r="AE45" s="60"/>
      <c r="AF45" s="61"/>
      <c r="AG45" s="61"/>
      <c r="AH45" s="62"/>
      <c r="AI45" s="62"/>
      <c r="AJ45" s="63"/>
    </row>
    <row r="46" spans="2:36" ht="18">
      <c r="B46" s="31"/>
      <c r="C46" s="36"/>
      <c r="D46" s="30"/>
      <c r="E46" s="22"/>
      <c r="F46" s="22"/>
      <c r="G46" s="22"/>
      <c r="H46" s="22"/>
      <c r="I46" s="27"/>
      <c r="K46" s="31"/>
      <c r="L46" s="36"/>
      <c r="M46" s="60"/>
      <c r="N46" s="61"/>
      <c r="O46" s="61"/>
      <c r="P46" s="62"/>
      <c r="Q46" s="62"/>
      <c r="R46" s="63"/>
      <c r="T46" s="31"/>
      <c r="U46" s="55"/>
      <c r="V46" s="30"/>
      <c r="W46" s="22"/>
      <c r="X46" s="22"/>
      <c r="Y46" s="22"/>
      <c r="Z46" s="22"/>
      <c r="AA46" s="27"/>
      <c r="AB46" s="9"/>
      <c r="AC46" s="31"/>
      <c r="AD46" s="36"/>
      <c r="AE46" s="60"/>
      <c r="AF46" s="61"/>
      <c r="AG46" s="61"/>
      <c r="AH46" s="62"/>
      <c r="AI46" s="62"/>
      <c r="AJ46" s="63"/>
    </row>
    <row r="47" spans="2:36" ht="18">
      <c r="B47" s="31"/>
      <c r="C47" s="36"/>
      <c r="D47" s="30"/>
      <c r="E47" s="22"/>
      <c r="F47" s="22"/>
      <c r="G47" s="22"/>
      <c r="H47" s="22"/>
      <c r="I47" s="27"/>
      <c r="K47" s="31"/>
      <c r="L47" s="36"/>
      <c r="M47" s="60"/>
      <c r="N47" s="61"/>
      <c r="O47" s="61"/>
      <c r="P47" s="62"/>
      <c r="Q47" s="62"/>
      <c r="R47" s="63"/>
      <c r="T47" s="31"/>
      <c r="U47" s="196"/>
      <c r="V47" s="30"/>
      <c r="W47" s="22"/>
      <c r="X47" s="22"/>
      <c r="Y47" s="22"/>
      <c r="Z47" s="22"/>
      <c r="AA47" s="27"/>
      <c r="AB47" s="9"/>
      <c r="AC47" s="31"/>
      <c r="AD47" s="36"/>
      <c r="AE47" s="60"/>
      <c r="AF47" s="61"/>
      <c r="AG47" s="61"/>
      <c r="AH47" s="62"/>
      <c r="AI47" s="62"/>
      <c r="AJ47" s="63"/>
    </row>
    <row r="48" spans="2:36" ht="19" thickBot="1">
      <c r="B48" s="38"/>
      <c r="C48" s="36"/>
      <c r="D48" s="44"/>
      <c r="E48" s="40"/>
      <c r="F48" s="40"/>
      <c r="G48" s="40"/>
      <c r="H48" s="40"/>
      <c r="I48" s="41"/>
      <c r="K48" s="38"/>
      <c r="L48" s="36"/>
      <c r="M48" s="44"/>
      <c r="N48" s="40"/>
      <c r="O48" s="40"/>
      <c r="P48" s="40"/>
      <c r="Q48" s="40"/>
      <c r="R48" s="41"/>
      <c r="T48" s="38"/>
      <c r="U48" s="196"/>
      <c r="V48" s="44"/>
      <c r="W48" s="40"/>
      <c r="X48" s="40"/>
      <c r="Y48" s="40"/>
      <c r="Z48" s="40"/>
      <c r="AA48" s="41"/>
      <c r="AB48" s="9"/>
      <c r="AC48" s="38"/>
      <c r="AD48" s="36"/>
      <c r="AE48" s="44"/>
      <c r="AF48" s="40"/>
      <c r="AG48" s="40"/>
      <c r="AH48" s="40"/>
      <c r="AI48" s="40"/>
      <c r="AJ48" s="41"/>
    </row>
    <row r="49" spans="2:36" s="9" customFormat="1" ht="16" thickBot="1">
      <c r="C49" s="45"/>
      <c r="L49" s="45"/>
      <c r="U49" s="45"/>
      <c r="AD49" s="45"/>
    </row>
    <row r="50" spans="2:36" ht="18">
      <c r="B50" s="25">
        <v>5</v>
      </c>
      <c r="C50" s="131"/>
      <c r="D50" s="199" t="str">
        <f>cancer</f>
        <v>Front Pillar Leg Lifts (R/L)_x000D_Supine Pillar Leg Lifts (R/L)_x000D_Push-Up Leg Lifts (R/L)_x000D_Inverted Push-Up Leg Lifts (R/L)_x000D_Side Bridge Leg Lift (R/L)</v>
      </c>
      <c r="E50" s="200"/>
      <c r="F50" s="200"/>
      <c r="G50" s="200"/>
      <c r="H50" s="200"/>
      <c r="I50" s="201"/>
      <c r="K50" s="25">
        <v>5</v>
      </c>
      <c r="L50" s="131"/>
      <c r="M50" s="57"/>
      <c r="N50" s="58"/>
      <c r="O50" s="58"/>
      <c r="P50" s="64"/>
      <c r="Q50" s="64"/>
      <c r="R50" s="65"/>
      <c r="T50" s="25">
        <v>5</v>
      </c>
      <c r="U50" s="47"/>
      <c r="V50" s="52"/>
      <c r="W50" s="49"/>
      <c r="X50" s="49"/>
      <c r="Y50" s="49"/>
      <c r="Z50" s="49"/>
      <c r="AA50" s="51"/>
      <c r="AB50" s="9"/>
      <c r="AC50" s="25">
        <v>5</v>
      </c>
      <c r="AD50" s="66"/>
      <c r="AE50" s="57"/>
      <c r="AF50" s="58"/>
      <c r="AG50" s="58"/>
      <c r="AH50" s="58"/>
      <c r="AI50" s="58"/>
      <c r="AJ50" s="59"/>
    </row>
    <row r="51" spans="2:36" ht="18">
      <c r="B51" s="31"/>
      <c r="C51" s="131"/>
      <c r="D51" s="202"/>
      <c r="E51" s="203"/>
      <c r="F51" s="203"/>
      <c r="G51" s="203"/>
      <c r="H51" s="203"/>
      <c r="I51" s="204"/>
      <c r="K51" s="31"/>
      <c r="L51" s="131"/>
      <c r="M51" s="60"/>
      <c r="N51" s="61"/>
      <c r="O51" s="61"/>
      <c r="P51" s="62"/>
      <c r="Q51" s="62"/>
      <c r="R51" s="63"/>
      <c r="T51" s="31"/>
      <c r="U51" s="47"/>
      <c r="V51" s="30"/>
      <c r="W51" s="22"/>
      <c r="X51" s="22"/>
      <c r="Y51" s="22"/>
      <c r="Z51" s="22"/>
      <c r="AA51" s="27"/>
      <c r="AB51" s="9"/>
      <c r="AC51" s="31"/>
      <c r="AD51" s="66"/>
      <c r="AE51" s="60"/>
      <c r="AF51" s="61"/>
      <c r="AG51" s="61"/>
      <c r="AH51" s="62"/>
      <c r="AI51" s="62"/>
      <c r="AJ51" s="63"/>
    </row>
    <row r="52" spans="2:36" ht="18">
      <c r="B52" s="31"/>
      <c r="C52" s="36"/>
      <c r="D52" s="202"/>
      <c r="E52" s="203"/>
      <c r="F52" s="203"/>
      <c r="G52" s="203"/>
      <c r="H52" s="203"/>
      <c r="I52" s="204"/>
      <c r="K52" s="31"/>
      <c r="L52" s="33"/>
      <c r="M52" s="60"/>
      <c r="N52" s="61"/>
      <c r="O52" s="61"/>
      <c r="P52" s="62"/>
      <c r="Q52" s="62"/>
      <c r="R52" s="63"/>
      <c r="T52" s="31"/>
      <c r="U52" s="36"/>
      <c r="V52" s="30"/>
      <c r="W52" s="22"/>
      <c r="X52" s="22"/>
      <c r="Y52" s="22"/>
      <c r="Z52" s="22"/>
      <c r="AA52" s="27"/>
      <c r="AB52" s="9"/>
      <c r="AC52" s="31"/>
      <c r="AD52" s="33"/>
      <c r="AE52" s="60"/>
      <c r="AF52" s="61"/>
      <c r="AG52" s="61"/>
      <c r="AH52" s="62"/>
      <c r="AI52" s="62"/>
      <c r="AJ52" s="63"/>
    </row>
    <row r="53" spans="2:36" ht="18">
      <c r="B53" s="31"/>
      <c r="C53" s="36"/>
      <c r="D53" s="202"/>
      <c r="E53" s="203"/>
      <c r="F53" s="203"/>
      <c r="G53" s="203"/>
      <c r="H53" s="203"/>
      <c r="I53" s="204"/>
      <c r="K53" s="31"/>
      <c r="L53" s="36"/>
      <c r="M53" s="60"/>
      <c r="N53" s="61"/>
      <c r="O53" s="61"/>
      <c r="P53" s="62"/>
      <c r="Q53" s="62"/>
      <c r="R53" s="63"/>
      <c r="T53" s="31"/>
      <c r="U53" s="36"/>
      <c r="V53" s="30"/>
      <c r="W53" s="22"/>
      <c r="X53" s="22"/>
      <c r="Y53" s="22"/>
      <c r="Z53" s="22"/>
      <c r="AA53" s="27"/>
      <c r="AB53" s="9"/>
      <c r="AC53" s="31"/>
      <c r="AD53" s="36"/>
      <c r="AE53" s="60"/>
      <c r="AF53" s="61"/>
      <c r="AG53" s="61"/>
      <c r="AH53" s="62"/>
      <c r="AI53" s="62"/>
      <c r="AJ53" s="63"/>
    </row>
    <row r="54" spans="2:36" ht="18">
      <c r="B54" s="31"/>
      <c r="C54" s="36"/>
      <c r="D54" s="202"/>
      <c r="E54" s="203"/>
      <c r="F54" s="203"/>
      <c r="G54" s="203"/>
      <c r="H54" s="203"/>
      <c r="I54" s="204"/>
      <c r="K54" s="31"/>
      <c r="L54" s="36"/>
      <c r="M54" s="60"/>
      <c r="N54" s="61"/>
      <c r="O54" s="61"/>
      <c r="P54" s="62"/>
      <c r="Q54" s="62"/>
      <c r="R54" s="63"/>
      <c r="T54" s="31"/>
      <c r="U54" s="36"/>
      <c r="V54" s="30"/>
      <c r="W54" s="22"/>
      <c r="X54" s="22"/>
      <c r="Y54" s="22"/>
      <c r="Z54" s="22"/>
      <c r="AA54" s="27"/>
      <c r="AB54" s="9"/>
      <c r="AC54" s="31"/>
      <c r="AD54" s="36"/>
      <c r="AE54" s="60"/>
      <c r="AF54" s="61"/>
      <c r="AG54" s="61"/>
      <c r="AH54" s="62"/>
      <c r="AI54" s="62"/>
      <c r="AJ54" s="63"/>
    </row>
    <row r="55" spans="2:36" ht="18">
      <c r="B55" s="31"/>
      <c r="C55" s="36"/>
      <c r="D55" s="202"/>
      <c r="E55" s="203"/>
      <c r="F55" s="203"/>
      <c r="G55" s="203"/>
      <c r="H55" s="203"/>
      <c r="I55" s="204"/>
      <c r="K55" s="31"/>
      <c r="L55" s="36"/>
      <c r="M55" s="60"/>
      <c r="N55" s="61"/>
      <c r="O55" s="61"/>
      <c r="P55" s="62"/>
      <c r="Q55" s="62"/>
      <c r="R55" s="63"/>
      <c r="T55" s="31"/>
      <c r="U55" s="36"/>
      <c r="V55" s="30"/>
      <c r="W55" s="22"/>
      <c r="X55" s="22"/>
      <c r="Y55" s="22"/>
      <c r="Z55" s="22"/>
      <c r="AA55" s="27"/>
      <c r="AB55" s="9"/>
      <c r="AC55" s="31"/>
      <c r="AD55" s="36"/>
      <c r="AE55" s="60"/>
      <c r="AF55" s="61"/>
      <c r="AG55" s="61"/>
      <c r="AH55" s="62"/>
      <c r="AI55" s="62"/>
      <c r="AJ55" s="63"/>
    </row>
    <row r="56" spans="2:36" ht="19" thickBot="1">
      <c r="B56" s="38"/>
      <c r="C56" s="36"/>
      <c r="D56" s="205"/>
      <c r="E56" s="206"/>
      <c r="F56" s="206"/>
      <c r="G56" s="206"/>
      <c r="H56" s="206"/>
      <c r="I56" s="207"/>
      <c r="K56" s="38"/>
      <c r="L56" s="36"/>
      <c r="M56" s="44"/>
      <c r="N56" s="40"/>
      <c r="O56" s="40"/>
      <c r="P56" s="40"/>
      <c r="Q56" s="40"/>
      <c r="R56" s="41"/>
      <c r="T56" s="38"/>
      <c r="U56" s="36"/>
      <c r="V56" s="44"/>
      <c r="W56" s="40"/>
      <c r="X56" s="40"/>
      <c r="Y56" s="40"/>
      <c r="Z56" s="40"/>
      <c r="AA56" s="41"/>
      <c r="AB56" s="9"/>
      <c r="AC56" s="38"/>
      <c r="AD56" s="36"/>
      <c r="AE56" s="44"/>
      <c r="AF56" s="40"/>
      <c r="AG56" s="40"/>
      <c r="AH56" s="40"/>
      <c r="AI56" s="40"/>
      <c r="AJ56" s="41"/>
    </row>
    <row r="57" spans="2:36" s="9" customFormat="1" ht="16" thickBot="1">
      <c r="C57" s="45"/>
      <c r="L57" s="45"/>
      <c r="U57" s="45"/>
      <c r="AD57" s="45"/>
    </row>
    <row r="58" spans="2:36" ht="18">
      <c r="B58" s="25">
        <v>6</v>
      </c>
      <c r="C58" s="131"/>
      <c r="D58" s="52"/>
      <c r="E58" s="49"/>
      <c r="F58" s="49"/>
      <c r="G58" s="49"/>
      <c r="H58" s="49"/>
      <c r="I58" s="51"/>
      <c r="K58" s="25">
        <v>6</v>
      </c>
      <c r="L58" s="131"/>
      <c r="M58" s="52"/>
      <c r="N58" s="49"/>
      <c r="O58" s="49"/>
      <c r="P58" s="49"/>
      <c r="Q58" s="49"/>
      <c r="R58" s="51"/>
      <c r="T58" s="25">
        <v>6</v>
      </c>
      <c r="U58" s="131"/>
      <c r="V58" s="52"/>
      <c r="W58" s="49"/>
      <c r="X58" s="49"/>
      <c r="Y58" s="49"/>
      <c r="Z58" s="49"/>
      <c r="AA58" s="51"/>
      <c r="AB58" s="9"/>
      <c r="AC58" s="25">
        <v>6</v>
      </c>
      <c r="AD58" s="47" t="s">
        <v>159</v>
      </c>
      <c r="AE58" s="52"/>
      <c r="AF58" s="49"/>
      <c r="AG58" s="49"/>
      <c r="AH58" s="49"/>
      <c r="AI58" s="49"/>
      <c r="AJ58" s="51"/>
    </row>
    <row r="59" spans="2:36" ht="18">
      <c r="B59" s="31"/>
      <c r="C59" s="131"/>
      <c r="D59" s="30"/>
      <c r="E59" s="22"/>
      <c r="F59" s="22"/>
      <c r="G59" s="22"/>
      <c r="H59" s="22"/>
      <c r="I59" s="27"/>
      <c r="K59" s="31"/>
      <c r="L59" s="131"/>
      <c r="M59" s="30"/>
      <c r="N59" s="22"/>
      <c r="O59" s="22"/>
      <c r="P59" s="22"/>
      <c r="Q59" s="22"/>
      <c r="R59" s="27"/>
      <c r="T59" s="31"/>
      <c r="U59" s="131"/>
      <c r="V59" s="30"/>
      <c r="W59" s="22"/>
      <c r="X59" s="22"/>
      <c r="Y59" s="22"/>
      <c r="Z59" s="22"/>
      <c r="AA59" s="27"/>
      <c r="AB59" s="9"/>
      <c r="AC59" s="31"/>
      <c r="AD59" s="47"/>
      <c r="AE59" s="30"/>
      <c r="AF59" s="22"/>
      <c r="AG59" s="22"/>
      <c r="AH59" s="22"/>
      <c r="AI59" s="22"/>
      <c r="AJ59" s="27"/>
    </row>
    <row r="60" spans="2:36" ht="18">
      <c r="B60" s="31"/>
      <c r="C60" s="36"/>
      <c r="D60" s="30"/>
      <c r="E60" s="22"/>
      <c r="F60" s="22"/>
      <c r="G60" s="22"/>
      <c r="H60" s="22"/>
      <c r="I60" s="27"/>
      <c r="K60" s="31"/>
      <c r="L60" s="36"/>
      <c r="M60" s="30"/>
      <c r="N60" s="22"/>
      <c r="O60" s="22"/>
      <c r="P60" s="22"/>
      <c r="Q60" s="22"/>
      <c r="R60" s="27"/>
      <c r="T60" s="31"/>
      <c r="U60" s="36"/>
      <c r="V60" s="30"/>
      <c r="W60" s="22"/>
      <c r="X60" s="22"/>
      <c r="Y60" s="22"/>
      <c r="Z60" s="22"/>
      <c r="AA60" s="27"/>
      <c r="AB60" s="9"/>
      <c r="AC60" s="31"/>
      <c r="AD60" s="36"/>
      <c r="AE60" s="30"/>
      <c r="AF60" s="22"/>
      <c r="AG60" s="22"/>
      <c r="AH60" s="22"/>
      <c r="AI60" s="22"/>
      <c r="AJ60" s="27"/>
    </row>
    <row r="61" spans="2:36" ht="18">
      <c r="B61" s="31"/>
      <c r="C61" s="36"/>
      <c r="D61" s="30"/>
      <c r="E61" s="22"/>
      <c r="F61" s="22"/>
      <c r="G61" s="22"/>
      <c r="H61" s="22"/>
      <c r="I61" s="27"/>
      <c r="K61" s="31"/>
      <c r="L61" s="36"/>
      <c r="M61" s="30"/>
      <c r="N61" s="22"/>
      <c r="O61" s="22"/>
      <c r="P61" s="22"/>
      <c r="Q61" s="22"/>
      <c r="R61" s="27"/>
      <c r="T61" s="31"/>
      <c r="U61" s="36"/>
      <c r="V61" s="30"/>
      <c r="W61" s="22"/>
      <c r="X61" s="22"/>
      <c r="Y61" s="22"/>
      <c r="Z61" s="22"/>
      <c r="AA61" s="27"/>
      <c r="AB61" s="9"/>
      <c r="AC61" s="31"/>
      <c r="AD61" s="36"/>
      <c r="AE61" s="30"/>
      <c r="AF61" s="22"/>
      <c r="AG61" s="22"/>
      <c r="AH61" s="22"/>
      <c r="AI61" s="22"/>
      <c r="AJ61" s="27"/>
    </row>
    <row r="62" spans="2:36" ht="18">
      <c r="B62" s="31"/>
      <c r="C62" s="36"/>
      <c r="D62" s="30"/>
      <c r="E62" s="22"/>
      <c r="F62" s="22"/>
      <c r="G62" s="22"/>
      <c r="H62" s="22"/>
      <c r="I62" s="27"/>
      <c r="K62" s="31"/>
      <c r="L62" s="36"/>
      <c r="M62" s="30"/>
      <c r="N62" s="22"/>
      <c r="O62" s="22"/>
      <c r="P62" s="22"/>
      <c r="Q62" s="22"/>
      <c r="R62" s="27"/>
      <c r="T62" s="31"/>
      <c r="U62" s="36"/>
      <c r="V62" s="30"/>
      <c r="W62" s="22"/>
      <c r="X62" s="22"/>
      <c r="Y62" s="22"/>
      <c r="Z62" s="22"/>
      <c r="AA62" s="27"/>
      <c r="AB62" s="9"/>
      <c r="AC62" s="31"/>
      <c r="AD62" s="36"/>
      <c r="AE62" s="30"/>
      <c r="AF62" s="22"/>
      <c r="AG62" s="22"/>
      <c r="AH62" s="22"/>
      <c r="AI62" s="22"/>
      <c r="AJ62" s="27"/>
    </row>
    <row r="63" spans="2:36" ht="18">
      <c r="B63" s="31"/>
      <c r="C63" s="36"/>
      <c r="D63" s="30"/>
      <c r="E63" s="22"/>
      <c r="F63" s="22"/>
      <c r="G63" s="22"/>
      <c r="H63" s="22"/>
      <c r="I63" s="27"/>
      <c r="K63" s="31"/>
      <c r="L63" s="36"/>
      <c r="M63" s="30"/>
      <c r="N63" s="22"/>
      <c r="O63" s="22"/>
      <c r="P63" s="22"/>
      <c r="Q63" s="22"/>
      <c r="R63" s="27"/>
      <c r="T63" s="31"/>
      <c r="U63" s="36"/>
      <c r="V63" s="30"/>
      <c r="W63" s="22"/>
      <c r="X63" s="22"/>
      <c r="Y63" s="22"/>
      <c r="Z63" s="22"/>
      <c r="AA63" s="27"/>
      <c r="AB63" s="9"/>
      <c r="AC63" s="31"/>
      <c r="AD63" s="36"/>
      <c r="AE63" s="30"/>
      <c r="AF63" s="22"/>
      <c r="AG63" s="22"/>
      <c r="AH63" s="22"/>
      <c r="AI63" s="22"/>
      <c r="AJ63" s="27"/>
    </row>
    <row r="64" spans="2:36" ht="19" thickBot="1">
      <c r="B64" s="38"/>
      <c r="C64" s="36"/>
      <c r="D64" s="44"/>
      <c r="E64" s="40"/>
      <c r="F64" s="40"/>
      <c r="G64" s="40"/>
      <c r="H64" s="40"/>
      <c r="I64" s="41"/>
      <c r="K64" s="38"/>
      <c r="L64" s="36"/>
      <c r="M64" s="44"/>
      <c r="N64" s="40"/>
      <c r="O64" s="40"/>
      <c r="P64" s="40"/>
      <c r="Q64" s="40"/>
      <c r="R64" s="41"/>
      <c r="T64" s="38"/>
      <c r="U64" s="36"/>
      <c r="V64" s="44"/>
      <c r="W64" s="40"/>
      <c r="X64" s="40"/>
      <c r="Y64" s="40"/>
      <c r="Z64" s="40"/>
      <c r="AA64" s="41"/>
      <c r="AB64" s="9"/>
      <c r="AC64" s="38"/>
      <c r="AD64" s="36"/>
      <c r="AE64" s="44"/>
      <c r="AF64" s="40"/>
      <c r="AG64" s="40"/>
      <c r="AH64" s="40"/>
      <c r="AI64" s="40"/>
      <c r="AJ64" s="41"/>
    </row>
    <row r="65" spans="2:36" ht="21" thickBot="1">
      <c r="B65" s="129" t="s">
        <v>160</v>
      </c>
      <c r="C65" s="130"/>
      <c r="D65" s="67"/>
      <c r="E65" s="67"/>
      <c r="F65" s="67"/>
      <c r="G65" s="67"/>
      <c r="H65" s="67"/>
      <c r="I65" s="68"/>
      <c r="K65" s="129" t="s">
        <v>160</v>
      </c>
      <c r="L65" s="130"/>
      <c r="M65" s="67"/>
      <c r="N65" s="67"/>
      <c r="O65" s="67"/>
      <c r="P65" s="67"/>
      <c r="Q65" s="67"/>
      <c r="R65" s="68"/>
      <c r="T65" s="129" t="s">
        <v>160</v>
      </c>
      <c r="U65" s="130"/>
      <c r="V65" s="67"/>
      <c r="W65" s="67"/>
      <c r="X65" s="67"/>
      <c r="Y65" s="67"/>
      <c r="Z65" s="67"/>
      <c r="AA65" s="68"/>
      <c r="AC65" s="129" t="s">
        <v>160</v>
      </c>
      <c r="AD65" s="130"/>
      <c r="AE65" s="67"/>
      <c r="AF65" s="67"/>
      <c r="AG65" s="67"/>
      <c r="AH65" s="67"/>
      <c r="AI65" s="67"/>
      <c r="AJ65" s="68"/>
    </row>
    <row r="66" spans="2:36">
      <c r="B66" s="124"/>
      <c r="C66" s="124"/>
      <c r="D66" s="124"/>
      <c r="E66" s="124"/>
      <c r="F66" s="124"/>
      <c r="G66" s="124"/>
      <c r="H66" s="124"/>
      <c r="I66" s="124"/>
      <c r="K66" s="124"/>
      <c r="L66" s="124"/>
      <c r="M66" s="124"/>
      <c r="N66" s="124"/>
      <c r="O66" s="124"/>
      <c r="P66" s="124"/>
      <c r="Q66" s="124"/>
      <c r="R66" s="124"/>
      <c r="T66" s="124"/>
      <c r="U66" s="124"/>
      <c r="V66" s="124"/>
      <c r="W66" s="124"/>
      <c r="X66" s="124"/>
      <c r="Y66" s="124"/>
      <c r="Z66" s="124"/>
      <c r="AA66" s="124"/>
      <c r="AC66" s="124"/>
      <c r="AD66" s="124"/>
      <c r="AE66" s="124"/>
      <c r="AF66" s="124"/>
      <c r="AG66" s="124"/>
      <c r="AH66" s="124"/>
      <c r="AI66" s="124"/>
      <c r="AJ66" s="124"/>
    </row>
    <row r="67" spans="2:36">
      <c r="B67" s="126"/>
      <c r="C67" s="127"/>
      <c r="D67" s="127"/>
      <c r="E67" s="127"/>
      <c r="F67" s="127"/>
      <c r="G67" s="127"/>
      <c r="H67" s="127"/>
      <c r="I67" s="128"/>
      <c r="K67" s="126"/>
      <c r="L67" s="127"/>
      <c r="M67" s="127"/>
      <c r="N67" s="127"/>
      <c r="O67" s="127"/>
      <c r="P67" s="127"/>
      <c r="Q67" s="127"/>
      <c r="R67" s="128"/>
      <c r="T67" s="126"/>
      <c r="U67" s="127"/>
      <c r="V67" s="127"/>
      <c r="W67" s="127"/>
      <c r="X67" s="127"/>
      <c r="Y67" s="127"/>
      <c r="Z67" s="127"/>
      <c r="AA67" s="128"/>
      <c r="AC67" s="126"/>
      <c r="AD67" s="127"/>
      <c r="AE67" s="127"/>
      <c r="AF67" s="127"/>
      <c r="AG67" s="127"/>
      <c r="AH67" s="127"/>
      <c r="AI67" s="127"/>
      <c r="AJ67" s="128"/>
    </row>
    <row r="68" spans="2:36">
      <c r="B68" s="125"/>
      <c r="C68" s="125"/>
      <c r="D68" s="125"/>
      <c r="E68" s="125"/>
      <c r="F68" s="125"/>
      <c r="G68" s="125"/>
      <c r="H68" s="125"/>
      <c r="I68" s="125"/>
      <c r="K68" s="125"/>
      <c r="L68" s="125"/>
      <c r="M68" s="125"/>
      <c r="N68" s="125"/>
      <c r="O68" s="125"/>
      <c r="P68" s="125"/>
      <c r="Q68" s="125"/>
      <c r="R68" s="125"/>
      <c r="T68" s="125"/>
      <c r="U68" s="125"/>
      <c r="V68" s="125"/>
      <c r="W68" s="125"/>
      <c r="X68" s="125"/>
      <c r="Y68" s="125"/>
      <c r="Z68" s="125"/>
      <c r="AA68" s="125"/>
      <c r="AC68" s="125"/>
      <c r="AD68" s="125"/>
      <c r="AE68" s="125"/>
      <c r="AF68" s="125"/>
      <c r="AG68" s="125"/>
      <c r="AH68" s="125"/>
      <c r="AI68" s="125"/>
      <c r="AJ68" s="125"/>
    </row>
    <row r="69" spans="2:36" ht="16" thickBot="1">
      <c r="B69" s="125"/>
      <c r="C69" s="125"/>
      <c r="D69" s="125"/>
      <c r="E69" s="125"/>
      <c r="F69" s="125"/>
      <c r="G69" s="125"/>
      <c r="H69" s="125"/>
      <c r="I69" s="125"/>
      <c r="K69" s="125"/>
      <c r="L69" s="125"/>
      <c r="M69" s="125"/>
      <c r="N69" s="125"/>
      <c r="O69" s="125"/>
      <c r="P69" s="125"/>
      <c r="Q69" s="125"/>
      <c r="R69" s="125"/>
      <c r="T69" s="125"/>
      <c r="U69" s="125"/>
      <c r="V69" s="125"/>
      <c r="W69" s="125"/>
      <c r="X69" s="125"/>
      <c r="Y69" s="125"/>
      <c r="Z69" s="125"/>
      <c r="AA69" s="125"/>
      <c r="AC69" s="125"/>
      <c r="AD69" s="125"/>
      <c r="AE69" s="125"/>
      <c r="AF69" s="125"/>
      <c r="AG69" s="125"/>
      <c r="AH69" s="125"/>
      <c r="AI69" s="125"/>
      <c r="AJ69" s="125"/>
    </row>
    <row r="70" spans="2:36" ht="21" thickBot="1">
      <c r="B70" s="129" t="s">
        <v>161</v>
      </c>
      <c r="C70" s="130"/>
      <c r="D70" s="67"/>
      <c r="E70" s="67"/>
      <c r="F70" s="67"/>
      <c r="G70" s="67"/>
      <c r="H70" s="67"/>
      <c r="I70" s="68"/>
      <c r="K70" s="129" t="s">
        <v>161</v>
      </c>
      <c r="L70" s="130"/>
      <c r="M70" s="67"/>
      <c r="N70" s="67"/>
      <c r="O70" s="67"/>
      <c r="P70" s="67"/>
      <c r="Q70" s="67"/>
      <c r="R70" s="68"/>
      <c r="T70" s="129" t="s">
        <v>161</v>
      </c>
      <c r="U70" s="130"/>
      <c r="V70" s="67"/>
      <c r="W70" s="67"/>
      <c r="X70" s="67"/>
      <c r="Y70" s="67"/>
      <c r="Z70" s="67"/>
      <c r="AA70" s="68"/>
      <c r="AC70" s="129" t="s">
        <v>161</v>
      </c>
      <c r="AD70" s="130"/>
      <c r="AE70" s="67"/>
      <c r="AF70" s="67"/>
      <c r="AG70" s="67"/>
      <c r="AH70" s="67"/>
      <c r="AI70" s="67"/>
      <c r="AJ70" s="68"/>
    </row>
    <row r="71" spans="2:36">
      <c r="B71" s="124"/>
      <c r="C71" s="124"/>
      <c r="D71" s="124"/>
      <c r="E71" s="124"/>
      <c r="F71" s="124"/>
      <c r="G71" s="124"/>
      <c r="H71" s="124"/>
      <c r="I71" s="124"/>
      <c r="K71" s="124"/>
      <c r="L71" s="124"/>
      <c r="M71" s="124"/>
      <c r="N71" s="124"/>
      <c r="O71" s="124"/>
      <c r="P71" s="124"/>
      <c r="Q71" s="124"/>
      <c r="R71" s="124"/>
      <c r="T71" s="124"/>
      <c r="U71" s="124"/>
      <c r="V71" s="124"/>
      <c r="W71" s="124"/>
      <c r="X71" s="124"/>
      <c r="Y71" s="124"/>
      <c r="Z71" s="124"/>
      <c r="AA71" s="124"/>
      <c r="AC71" s="124"/>
      <c r="AD71" s="124"/>
      <c r="AE71" s="124"/>
      <c r="AF71" s="124"/>
      <c r="AG71" s="124"/>
      <c r="AH71" s="124"/>
      <c r="AI71" s="124"/>
      <c r="AJ71" s="124"/>
    </row>
    <row r="72" spans="2:36">
      <c r="B72" s="125"/>
      <c r="C72" s="125"/>
      <c r="D72" s="125"/>
      <c r="E72" s="125"/>
      <c r="F72" s="125"/>
      <c r="G72" s="125"/>
      <c r="H72" s="125"/>
      <c r="I72" s="125"/>
      <c r="K72" s="125"/>
      <c r="L72" s="125"/>
      <c r="M72" s="125"/>
      <c r="N72" s="125"/>
      <c r="O72" s="125"/>
      <c r="P72" s="125"/>
      <c r="Q72" s="125"/>
      <c r="R72" s="125"/>
      <c r="T72" s="125"/>
      <c r="U72" s="125"/>
      <c r="V72" s="125"/>
      <c r="W72" s="125"/>
      <c r="X72" s="125"/>
      <c r="Y72" s="125"/>
      <c r="Z72" s="125"/>
      <c r="AA72" s="125"/>
      <c r="AC72" s="125"/>
      <c r="AD72" s="125"/>
      <c r="AE72" s="125"/>
      <c r="AF72" s="125"/>
      <c r="AG72" s="125"/>
      <c r="AH72" s="125"/>
      <c r="AI72" s="125"/>
      <c r="AJ72" s="125"/>
    </row>
    <row r="73" spans="2:36">
      <c r="B73" s="125"/>
      <c r="C73" s="125"/>
      <c r="D73" s="125"/>
      <c r="E73" s="125"/>
      <c r="F73" s="125"/>
      <c r="G73" s="125"/>
      <c r="H73" s="125"/>
      <c r="I73" s="125"/>
      <c r="K73" s="125"/>
      <c r="L73" s="125"/>
      <c r="M73" s="125"/>
      <c r="N73" s="125"/>
      <c r="O73" s="125"/>
      <c r="P73" s="125"/>
      <c r="Q73" s="125"/>
      <c r="R73" s="125"/>
      <c r="T73" s="125"/>
      <c r="U73" s="125"/>
      <c r="V73" s="125"/>
      <c r="W73" s="125"/>
      <c r="X73" s="125"/>
      <c r="Y73" s="125"/>
      <c r="Z73" s="125"/>
      <c r="AA73" s="125"/>
      <c r="AC73" s="125"/>
      <c r="AD73" s="125"/>
      <c r="AE73" s="125"/>
      <c r="AF73" s="125"/>
      <c r="AG73" s="125"/>
      <c r="AH73" s="125"/>
      <c r="AI73" s="125"/>
      <c r="AJ73" s="125"/>
    </row>
    <row r="74" spans="2:36">
      <c r="B74" s="125"/>
      <c r="C74" s="125"/>
      <c r="D74" s="125"/>
      <c r="E74" s="125"/>
      <c r="F74" s="125"/>
      <c r="G74" s="125"/>
      <c r="H74" s="125"/>
      <c r="I74" s="125"/>
      <c r="K74" s="125"/>
      <c r="L74" s="125"/>
      <c r="M74" s="125"/>
      <c r="N74" s="125"/>
      <c r="O74" s="125"/>
      <c r="P74" s="125"/>
      <c r="Q74" s="125"/>
      <c r="R74" s="125"/>
      <c r="T74" s="125"/>
      <c r="U74" s="125"/>
      <c r="V74" s="125"/>
      <c r="W74" s="125"/>
      <c r="X74" s="125"/>
      <c r="Y74" s="125"/>
      <c r="Z74" s="125"/>
      <c r="AA74" s="125"/>
      <c r="AC74" s="125"/>
      <c r="AD74" s="125"/>
      <c r="AE74" s="125"/>
      <c r="AF74" s="125"/>
      <c r="AG74" s="125"/>
      <c r="AH74" s="125"/>
      <c r="AI74" s="125"/>
      <c r="AJ74" s="125"/>
    </row>
  </sheetData>
  <mergeCells count="130">
    <mergeCell ref="T69:AA69"/>
    <mergeCell ref="AC69:AJ69"/>
    <mergeCell ref="B70:C70"/>
    <mergeCell ref="K70:L70"/>
    <mergeCell ref="T70:U70"/>
    <mergeCell ref="AC70:AD70"/>
    <mergeCell ref="T67:AA67"/>
    <mergeCell ref="AC67:AJ67"/>
    <mergeCell ref="B68:I68"/>
    <mergeCell ref="B73:I73"/>
    <mergeCell ref="K73:R73"/>
    <mergeCell ref="T73:AA73"/>
    <mergeCell ref="AC73:AJ73"/>
    <mergeCell ref="B74:I74"/>
    <mergeCell ref="K74:R74"/>
    <mergeCell ref="T74:AA74"/>
    <mergeCell ref="AC74:AJ74"/>
    <mergeCell ref="T71:AA71"/>
    <mergeCell ref="AC71:AJ71"/>
    <mergeCell ref="B72:I72"/>
    <mergeCell ref="K72:R72"/>
    <mergeCell ref="T72:AA72"/>
    <mergeCell ref="AC72:AJ72"/>
    <mergeCell ref="T68:AA68"/>
    <mergeCell ref="AC68:AJ68"/>
    <mergeCell ref="T65:U65"/>
    <mergeCell ref="AC65:AD65"/>
    <mergeCell ref="B66:I66"/>
    <mergeCell ref="K66:R66"/>
    <mergeCell ref="T66:AA66"/>
    <mergeCell ref="AC66:AJ66"/>
    <mergeCell ref="AG2:AJ9"/>
    <mergeCell ref="U47:U48"/>
    <mergeCell ref="C50:C51"/>
    <mergeCell ref="L50:L51"/>
    <mergeCell ref="C58:C59"/>
    <mergeCell ref="L58:L59"/>
    <mergeCell ref="U58:U59"/>
    <mergeCell ref="AD34:AD35"/>
    <mergeCell ref="C39:C40"/>
    <mergeCell ref="AD39:AD40"/>
    <mergeCell ref="C42:C43"/>
    <mergeCell ref="L42:L43"/>
    <mergeCell ref="U42:U43"/>
    <mergeCell ref="AD42:AD43"/>
    <mergeCell ref="D50:I56"/>
    <mergeCell ref="U34:U35"/>
    <mergeCell ref="AD18:AD19"/>
    <mergeCell ref="L22:L23"/>
    <mergeCell ref="L26:L27"/>
    <mergeCell ref="AD26:AD27"/>
    <mergeCell ref="C31:C32"/>
    <mergeCell ref="L31:L32"/>
    <mergeCell ref="B17:C17"/>
    <mergeCell ref="K17:L17"/>
    <mergeCell ref="T17:U17"/>
    <mergeCell ref="AC17:AD17"/>
    <mergeCell ref="U18:U19"/>
    <mergeCell ref="U14:W14"/>
    <mergeCell ref="AD14:AF14"/>
    <mergeCell ref="C15:E15"/>
    <mergeCell ref="L15:N15"/>
    <mergeCell ref="U15:W15"/>
    <mergeCell ref="AD15:AF15"/>
    <mergeCell ref="C14:E14"/>
    <mergeCell ref="L14:N14"/>
    <mergeCell ref="K16:L16"/>
    <mergeCell ref="M16:R16"/>
    <mergeCell ref="T16:U16"/>
    <mergeCell ref="V16:AA16"/>
    <mergeCell ref="AC16:AD16"/>
    <mergeCell ref="AE16:AJ16"/>
    <mergeCell ref="U13:W13"/>
    <mergeCell ref="AD13:AF13"/>
    <mergeCell ref="L10:N10"/>
    <mergeCell ref="U10:W10"/>
    <mergeCell ref="AD10:AF10"/>
    <mergeCell ref="C11:E11"/>
    <mergeCell ref="L11:N11"/>
    <mergeCell ref="U11:W11"/>
    <mergeCell ref="AD11:AF11"/>
    <mergeCell ref="C12:E12"/>
    <mergeCell ref="L12:N12"/>
    <mergeCell ref="C10:E10"/>
    <mergeCell ref="U12:W12"/>
    <mergeCell ref="AD12:AF12"/>
    <mergeCell ref="T4:W6"/>
    <mergeCell ref="X4:AA6"/>
    <mergeCell ref="O5:P5"/>
    <mergeCell ref="Q5:R5"/>
    <mergeCell ref="O6:P6"/>
    <mergeCell ref="Q6:R6"/>
    <mergeCell ref="AC2:AF9"/>
    <mergeCell ref="B7:E7"/>
    <mergeCell ref="F7:I7"/>
    <mergeCell ref="O7:P7"/>
    <mergeCell ref="Q7:R7"/>
    <mergeCell ref="T7:W9"/>
    <mergeCell ref="X7:AA9"/>
    <mergeCell ref="B8:E8"/>
    <mergeCell ref="F8:I8"/>
    <mergeCell ref="K8:N9"/>
    <mergeCell ref="B9:E9"/>
    <mergeCell ref="F9:I9"/>
    <mergeCell ref="B6:E6"/>
    <mergeCell ref="F6:I6"/>
    <mergeCell ref="B2:I3"/>
    <mergeCell ref="K2:AA3"/>
    <mergeCell ref="B4:E5"/>
    <mergeCell ref="F4:I5"/>
    <mergeCell ref="K4:N7"/>
    <mergeCell ref="B71:I71"/>
    <mergeCell ref="K71:R71"/>
    <mergeCell ref="B69:I69"/>
    <mergeCell ref="K69:R69"/>
    <mergeCell ref="B67:I67"/>
    <mergeCell ref="K67:R67"/>
    <mergeCell ref="B65:C65"/>
    <mergeCell ref="K65:L65"/>
    <mergeCell ref="C34:C35"/>
    <mergeCell ref="L34:L35"/>
    <mergeCell ref="C18:C19"/>
    <mergeCell ref="L18:L19"/>
    <mergeCell ref="B16:C16"/>
    <mergeCell ref="D16:I16"/>
    <mergeCell ref="O4:P4"/>
    <mergeCell ref="Q4:R4"/>
    <mergeCell ref="C13:E13"/>
    <mergeCell ref="L13:N13"/>
    <mergeCell ref="K68:R68"/>
  </mergeCells>
  <dataValidations count="6">
    <dataValidation type="list" allowBlank="1" showInputMessage="1" showErrorMessage="1" sqref="C18:C19">
      <formula1>INDIRECT($B$21)</formula1>
    </dataValidation>
    <dataValidation type="list" allowBlank="1" showInputMessage="1" showErrorMessage="1" sqref="D18:D24">
      <formula1>intensity</formula1>
    </dataValidation>
    <dataValidation type="list" allowBlank="1" showInputMessage="1" showErrorMessage="1" sqref="E18:E24">
      <formula1>reptime</formula1>
    </dataValidation>
    <dataValidation type="list" allowBlank="1" showInputMessage="1" showErrorMessage="1" sqref="G18:G24">
      <formula1>tempo</formula1>
    </dataValidation>
    <dataValidation type="list" allowBlank="1" showInputMessage="1" showErrorMessage="1" sqref="H18:H24">
      <formula1>restintervals</formula1>
    </dataValidation>
    <dataValidation type="list" allowBlank="1" showInputMessage="1" showErrorMessage="1" sqref="B2:I3">
      <formula1>AthNames</formula1>
    </dataValidation>
  </dataValidations>
  <pageMargins left="0.75" right="0.75" top="1" bottom="1" header="0.5" footer="0.5"/>
  <pageSetup orientation="portrait" horizontalDpi="4294967292" verticalDpi="4294967292"/>
  <ignoredErrors>
    <ignoredError sqref="F7" formula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Error" error="Only select a category from the list." promptTitle="Exercise Category" prompt="Please select the exercise category.">
          <x14:formula1>
            <xm:f>'Exercise and Loading DB'!$A$2:$A$7</xm:f>
          </x14:formula1>
          <xm:sqref>B21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Intro</vt:lpstr>
      <vt:lpstr>Intensity Table</vt:lpstr>
      <vt:lpstr>Player Profiles</vt:lpstr>
      <vt:lpstr>Database</vt:lpstr>
      <vt:lpstr>Workout Card DB</vt:lpstr>
      <vt:lpstr>Exercise and Loading DB</vt:lpstr>
      <vt:lpstr>Workout Card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Landon Evans</dc:creator>
  <cp:lastModifiedBy>Landon Evans</cp:lastModifiedBy>
  <dcterms:created xsi:type="dcterms:W3CDTF">2013-04-18T19:41:45Z</dcterms:created>
  <dcterms:modified xsi:type="dcterms:W3CDTF">2013-05-02T20:27:54Z</dcterms:modified>
</cp:coreProperties>
</file>