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520"/>
  </bookViews>
  <sheets>
    <sheet name="Power Clean" sheetId="5" r:id="rId1"/>
  </sheets>
  <calcPr calcId="125725"/>
</workbook>
</file>

<file path=xl/calcChain.xml><?xml version="1.0" encoding="utf-8"?>
<calcChain xmlns="http://schemas.openxmlformats.org/spreadsheetml/2006/main">
  <c r="F103" i="5"/>
  <c r="H112" s="1"/>
  <c r="A103"/>
  <c r="C112" s="1"/>
  <c r="K91"/>
  <c r="M100" s="1"/>
  <c r="F91"/>
  <c r="H100" s="1"/>
  <c r="A91"/>
  <c r="C100" s="1"/>
  <c r="F58"/>
  <c r="H67" s="1"/>
  <c r="A58"/>
  <c r="C67" s="1"/>
  <c r="A46"/>
  <c r="C55" s="1"/>
  <c r="K34"/>
  <c r="F34"/>
  <c r="H43" s="1"/>
  <c r="A34"/>
  <c r="C43" s="1"/>
  <c r="K22"/>
  <c r="M31" s="1"/>
  <c r="K26"/>
  <c r="F22"/>
  <c r="H31" s="1"/>
  <c r="A22"/>
  <c r="C31" s="1"/>
  <c r="K10"/>
  <c r="F46" s="1"/>
  <c r="A10"/>
  <c r="F10" s="1"/>
  <c r="C13"/>
  <c r="C14"/>
  <c r="C15"/>
  <c r="C16"/>
  <c r="C17"/>
  <c r="C18"/>
  <c r="C19"/>
  <c r="K46"/>
  <c r="M55" s="1"/>
  <c r="K12"/>
  <c r="K13"/>
  <c r="K14"/>
  <c r="K15"/>
  <c r="K16"/>
  <c r="K17"/>
  <c r="K18"/>
  <c r="K19"/>
  <c r="C24"/>
  <c r="C25"/>
  <c r="C26"/>
  <c r="C27"/>
  <c r="C28"/>
  <c r="C29"/>
  <c r="C30"/>
  <c r="H24"/>
  <c r="H25"/>
  <c r="H26"/>
  <c r="H27"/>
  <c r="H28"/>
  <c r="H29"/>
  <c r="H30"/>
  <c r="F43"/>
  <c r="F41"/>
  <c r="A70"/>
  <c r="C79" s="1"/>
  <c r="K70"/>
  <c r="F70"/>
  <c r="H79" s="1"/>
  <c r="K58"/>
  <c r="M43"/>
  <c r="K43"/>
  <c r="M42"/>
  <c r="K42"/>
  <c r="M41"/>
  <c r="K41"/>
  <c r="M40"/>
  <c r="K40"/>
  <c r="M39"/>
  <c r="K39"/>
  <c r="M38"/>
  <c r="K38"/>
  <c r="M37"/>
  <c r="K37"/>
  <c r="M36"/>
  <c r="K36"/>
  <c r="A36"/>
  <c r="C36"/>
  <c r="A37"/>
  <c r="C37"/>
  <c r="A38"/>
  <c r="C38"/>
  <c r="A39"/>
  <c r="C39"/>
  <c r="A40"/>
  <c r="C40"/>
  <c r="A41"/>
  <c r="C41"/>
  <c r="A42"/>
  <c r="C42"/>
  <c r="A43"/>
  <c r="H37"/>
  <c r="A48"/>
  <c r="A50"/>
  <c r="A52"/>
  <c r="A54"/>
  <c r="A60"/>
  <c r="C60"/>
  <c r="A61"/>
  <c r="C61"/>
  <c r="A62"/>
  <c r="C62"/>
  <c r="A63"/>
  <c r="C63"/>
  <c r="A64"/>
  <c r="C64"/>
  <c r="A65"/>
  <c r="C65"/>
  <c r="A66"/>
  <c r="C66"/>
  <c r="A67"/>
  <c r="F61"/>
  <c r="F63"/>
  <c r="F65"/>
  <c r="F67"/>
  <c r="A93"/>
  <c r="C93"/>
  <c r="A94"/>
  <c r="C94"/>
  <c r="A95"/>
  <c r="C95"/>
  <c r="A96"/>
  <c r="C96"/>
  <c r="A97"/>
  <c r="C97"/>
  <c r="A98"/>
  <c r="C98"/>
  <c r="A99"/>
  <c r="C99"/>
  <c r="A100"/>
  <c r="F93"/>
  <c r="F95"/>
  <c r="F97"/>
  <c r="F99"/>
  <c r="K93"/>
  <c r="M93"/>
  <c r="K94"/>
  <c r="M94"/>
  <c r="K95"/>
  <c r="M95"/>
  <c r="K96"/>
  <c r="M96"/>
  <c r="K97"/>
  <c r="M97"/>
  <c r="K98"/>
  <c r="M98"/>
  <c r="K99"/>
  <c r="M99"/>
  <c r="K100"/>
  <c r="A106"/>
  <c r="A108"/>
  <c r="A110"/>
  <c r="A112"/>
  <c r="F105"/>
  <c r="H105"/>
  <c r="F106"/>
  <c r="H106"/>
  <c r="F107"/>
  <c r="H107"/>
  <c r="F108"/>
  <c r="H108"/>
  <c r="F109"/>
  <c r="H109"/>
  <c r="F110"/>
  <c r="H110"/>
  <c r="F111"/>
  <c r="H111"/>
  <c r="F112"/>
  <c r="M67"/>
  <c r="K67"/>
  <c r="M66"/>
  <c r="K66"/>
  <c r="M65"/>
  <c r="K65"/>
  <c r="M64"/>
  <c r="K64"/>
  <c r="M63"/>
  <c r="K63"/>
  <c r="M62"/>
  <c r="K62"/>
  <c r="M61"/>
  <c r="K61"/>
  <c r="M60"/>
  <c r="K60"/>
  <c r="F78"/>
  <c r="F76"/>
  <c r="F74"/>
  <c r="F72"/>
  <c r="M79"/>
  <c r="K79"/>
  <c r="M78"/>
  <c r="K78"/>
  <c r="M77"/>
  <c r="K77"/>
  <c r="M76"/>
  <c r="K76"/>
  <c r="M75"/>
  <c r="K75"/>
  <c r="M74"/>
  <c r="K74"/>
  <c r="M73"/>
  <c r="K73"/>
  <c r="M72"/>
  <c r="K72"/>
  <c r="A78"/>
  <c r="A76"/>
  <c r="A74"/>
  <c r="A72"/>
  <c r="K55"/>
  <c r="K54"/>
  <c r="K53"/>
  <c r="K52"/>
  <c r="K51"/>
  <c r="K50"/>
  <c r="K49"/>
  <c r="K48"/>
  <c r="C12" l="1"/>
  <c r="H55"/>
  <c r="F55"/>
  <c r="F53"/>
  <c r="F51"/>
  <c r="F49"/>
  <c r="F54"/>
  <c r="F52"/>
  <c r="F50"/>
  <c r="F48"/>
  <c r="M48"/>
  <c r="M49"/>
  <c r="M50"/>
  <c r="M51"/>
  <c r="M52"/>
  <c r="M53"/>
  <c r="M54"/>
  <c r="A73"/>
  <c r="A75"/>
  <c r="A77"/>
  <c r="A79"/>
  <c r="F73"/>
  <c r="F75"/>
  <c r="F77"/>
  <c r="F79"/>
  <c r="A111"/>
  <c r="A109"/>
  <c r="A107"/>
  <c r="A105"/>
  <c r="F100"/>
  <c r="F98"/>
  <c r="F96"/>
  <c r="F94"/>
  <c r="F66"/>
  <c r="F64"/>
  <c r="F62"/>
  <c r="F60"/>
  <c r="A55"/>
  <c r="A53"/>
  <c r="A51"/>
  <c r="A49"/>
  <c r="H38"/>
  <c r="H36"/>
  <c r="F40"/>
  <c r="F42"/>
  <c r="F31"/>
  <c r="F30"/>
  <c r="F29"/>
  <c r="F28"/>
  <c r="F27"/>
  <c r="F26"/>
  <c r="F25"/>
  <c r="F24"/>
  <c r="M19"/>
  <c r="M18"/>
  <c r="M17"/>
  <c r="M16"/>
  <c r="M15"/>
  <c r="M14"/>
  <c r="M13"/>
  <c r="M12"/>
  <c r="K24"/>
  <c r="K28"/>
  <c r="H48"/>
  <c r="H49"/>
  <c r="H50"/>
  <c r="H51"/>
  <c r="H52"/>
  <c r="H53"/>
  <c r="H54"/>
  <c r="C72"/>
  <c r="C73"/>
  <c r="C74"/>
  <c r="C75"/>
  <c r="C76"/>
  <c r="C77"/>
  <c r="C78"/>
  <c r="H72"/>
  <c r="H73"/>
  <c r="H74"/>
  <c r="H75"/>
  <c r="H76"/>
  <c r="H77"/>
  <c r="H78"/>
  <c r="C111"/>
  <c r="C110"/>
  <c r="C109"/>
  <c r="C108"/>
  <c r="C107"/>
  <c r="C106"/>
  <c r="C105"/>
  <c r="H99"/>
  <c r="H98"/>
  <c r="H97"/>
  <c r="H96"/>
  <c r="H95"/>
  <c r="H94"/>
  <c r="H93"/>
  <c r="H66"/>
  <c r="H65"/>
  <c r="H64"/>
  <c r="H63"/>
  <c r="H62"/>
  <c r="H61"/>
  <c r="H60"/>
  <c r="C54"/>
  <c r="C53"/>
  <c r="C52"/>
  <c r="C51"/>
  <c r="C50"/>
  <c r="C49"/>
  <c r="C48"/>
  <c r="F39"/>
  <c r="F38"/>
  <c r="F37"/>
  <c r="F36"/>
  <c r="H39"/>
  <c r="H40"/>
  <c r="H41"/>
  <c r="H42"/>
  <c r="A31"/>
  <c r="A30"/>
  <c r="A29"/>
  <c r="A28"/>
  <c r="A27"/>
  <c r="A26"/>
  <c r="A25"/>
  <c r="A24"/>
  <c r="A19"/>
  <c r="A18"/>
  <c r="A17"/>
  <c r="A16"/>
  <c r="A15"/>
  <c r="A14"/>
  <c r="A13"/>
  <c r="A12"/>
  <c r="K25"/>
  <c r="K27"/>
  <c r="K29"/>
  <c r="K30"/>
  <c r="M24"/>
  <c r="M25"/>
  <c r="M26"/>
  <c r="M27"/>
  <c r="M28"/>
  <c r="M29"/>
  <c r="K31"/>
  <c r="F19"/>
  <c r="F18"/>
  <c r="F17"/>
  <c r="F16"/>
  <c r="F15"/>
  <c r="F14"/>
  <c r="F13"/>
  <c r="F12"/>
  <c r="H19"/>
  <c r="H18"/>
  <c r="H17"/>
  <c r="H16"/>
  <c r="H15"/>
  <c r="H14"/>
  <c r="H13"/>
  <c r="H12"/>
  <c r="M30"/>
</calcChain>
</file>

<file path=xl/sharedStrings.xml><?xml version="1.0" encoding="utf-8"?>
<sst xmlns="http://schemas.openxmlformats.org/spreadsheetml/2006/main" count="422" uniqueCount="38">
  <si>
    <t>Clean</t>
  </si>
  <si>
    <t>Clean &amp; Jerk</t>
  </si>
  <si>
    <t>Jerk</t>
  </si>
  <si>
    <t>Push Press</t>
  </si>
  <si>
    <t>DeadLift</t>
  </si>
  <si>
    <t>Snatch</t>
  </si>
  <si>
    <t>Power Snatch</t>
  </si>
  <si>
    <t>RDL</t>
  </si>
  <si>
    <t>DB Hang Clean</t>
  </si>
  <si>
    <t>DB Jerk</t>
  </si>
  <si>
    <t>DB Push Press</t>
  </si>
  <si>
    <t>DB RDL</t>
  </si>
  <si>
    <t>DB RDL Shrug</t>
  </si>
  <si>
    <t>DB RDL InLine</t>
  </si>
  <si>
    <t>RDL Shrug</t>
  </si>
  <si>
    <t>DB Clean &amp; Jerk</t>
  </si>
  <si>
    <t>Clean Pulls</t>
  </si>
  <si>
    <t>Hang Snatch</t>
  </si>
  <si>
    <t>Jerk Support Iso</t>
  </si>
  <si>
    <t>Rack Deadlift</t>
  </si>
  <si>
    <t>-</t>
  </si>
  <si>
    <t>1-2 Reps</t>
  </si>
  <si>
    <t>3-4 Reps</t>
  </si>
  <si>
    <t>2-3 Reps</t>
  </si>
  <si>
    <t>4-5 reps</t>
  </si>
  <si>
    <t>4-6 reps</t>
  </si>
  <si>
    <t>6-10 reps</t>
  </si>
  <si>
    <t>10-15 reps</t>
  </si>
  <si>
    <t>15-20 reps</t>
  </si>
  <si>
    <t>Weights</t>
  </si>
  <si>
    <t>Power Clean</t>
  </si>
  <si>
    <t>DB Hang Snatch</t>
  </si>
  <si>
    <t>One Arm Snatch</t>
  </si>
  <si>
    <t>www.XLAthlete.com</t>
  </si>
  <si>
    <r>
      <t xml:space="preserve">Directions: </t>
    </r>
    <r>
      <rPr>
        <b/>
        <sz val="12"/>
        <color indexed="56"/>
        <rFont val="Times New Roman"/>
        <family val="1"/>
      </rPr>
      <t>This sheet is intended for High School and lower level Collegiate athletes</t>
    </r>
  </si>
  <si>
    <t xml:space="preserve">                        Enter Athlete's Back Squat max in the red box</t>
  </si>
  <si>
    <t xml:space="preserve">                        Use this max to determine subsequent exercises and rep ranges</t>
  </si>
  <si>
    <t xml:space="preserve">                        Click on exercise name for video demonstration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</si>
</sst>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2"/>
      <color indexed="56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3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8"/>
      <color theme="10"/>
      <name val="Times New Roman"/>
      <family val="1"/>
    </font>
    <font>
      <u/>
      <sz val="26"/>
      <color theme="10"/>
      <name val="Times New Roman"/>
      <family val="1"/>
    </font>
    <font>
      <b/>
      <sz val="12"/>
      <color theme="3"/>
      <name val="Times New Roman"/>
      <family val="1"/>
    </font>
    <font>
      <sz val="18"/>
      <color theme="3"/>
      <name val="Times New Roman"/>
      <family val="1"/>
    </font>
    <font>
      <b/>
      <sz val="26"/>
      <color theme="3"/>
      <name val="Times New Roman"/>
      <family val="1"/>
    </font>
    <font>
      <b/>
      <u/>
      <sz val="26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>
      <alignment horizontal="center" shrinkToFi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Fill="1" applyBorder="1"/>
    <xf numFmtId="0" fontId="6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Fill="1" applyBorder="1"/>
    <xf numFmtId="0" fontId="4" fillId="0" borderId="5" xfId="0" applyFont="1" applyFill="1" applyBorder="1"/>
    <xf numFmtId="0" fontId="4" fillId="0" borderId="7" xfId="0" applyFont="1" applyFill="1" applyBorder="1" applyAlignment="1" applyProtection="1">
      <alignment horizontal="center" shrinkToFit="1"/>
      <protection locked="0"/>
    </xf>
    <xf numFmtId="0" fontId="4" fillId="0" borderId="1" xfId="0" applyFont="1" applyFill="1" applyBorder="1"/>
    <xf numFmtId="0" fontId="4" fillId="0" borderId="4" xfId="0" applyFont="1" applyFill="1" applyBorder="1"/>
    <xf numFmtId="1" fontId="4" fillId="0" borderId="4" xfId="0" applyNumberFormat="1" applyFont="1" applyFill="1" applyBorder="1"/>
    <xf numFmtId="1" fontId="4" fillId="0" borderId="7" xfId="0" applyNumberFormat="1" applyFont="1" applyBorder="1"/>
    <xf numFmtId="0" fontId="4" fillId="0" borderId="9" xfId="0" applyFont="1" applyFill="1" applyBorder="1" applyAlignment="1" applyProtection="1">
      <alignment horizontal="right" shrinkToFit="1"/>
    </xf>
    <xf numFmtId="164" fontId="4" fillId="0" borderId="9" xfId="0" applyNumberFormat="1" applyFont="1" applyFill="1" applyBorder="1" applyAlignment="1" applyProtection="1">
      <alignment horizontal="right" shrinkToFit="1"/>
    </xf>
    <xf numFmtId="1" fontId="4" fillId="0" borderId="9" xfId="0" applyNumberFormat="1" applyFont="1" applyFill="1" applyBorder="1" applyAlignment="1" applyProtection="1">
      <alignment horizontal="right" shrinkToFit="1"/>
    </xf>
    <xf numFmtId="1" fontId="4" fillId="0" borderId="2" xfId="0" applyNumberFormat="1" applyFont="1" applyBorder="1"/>
    <xf numFmtId="1" fontId="4" fillId="0" borderId="5" xfId="0" applyNumberFormat="1" applyFont="1" applyBorder="1"/>
    <xf numFmtId="164" fontId="4" fillId="0" borderId="4" xfId="0" applyNumberFormat="1" applyFont="1" applyFill="1" applyBorder="1"/>
    <xf numFmtId="1" fontId="4" fillId="0" borderId="1" xfId="0" applyNumberFormat="1" applyFont="1" applyFill="1" applyBorder="1"/>
    <xf numFmtId="164" fontId="4" fillId="0" borderId="1" xfId="0" applyNumberFormat="1" applyFont="1" applyFill="1" applyBorder="1"/>
    <xf numFmtId="0" fontId="6" fillId="0" borderId="0" xfId="0" applyFont="1" applyFill="1" applyBorder="1"/>
    <xf numFmtId="0" fontId="9" fillId="0" borderId="0" xfId="1" applyFont="1" applyAlignment="1">
      <alignment horizontal="center"/>
    </xf>
    <xf numFmtId="0" fontId="7" fillId="0" borderId="0" xfId="1" applyFont="1" applyFill="1" applyBorder="1" applyAlignment="1" applyProtection="1">
      <alignment horizontal="center" shrinkToFit="1"/>
      <protection locked="0"/>
    </xf>
    <xf numFmtId="1" fontId="4" fillId="0" borderId="0" xfId="0" applyNumberFormat="1" applyFont="1" applyFill="1" applyBorder="1" applyAlignment="1" applyProtection="1">
      <alignment horizontal="center" shrinkToFit="1"/>
      <protection locked="0"/>
    </xf>
    <xf numFmtId="0" fontId="4" fillId="0" borderId="0" xfId="0" applyFont="1" applyFill="1" applyBorder="1" applyAlignment="1" applyProtection="1">
      <alignment horizontal="center" shrinkToFit="1"/>
      <protection locked="0"/>
    </xf>
    <xf numFmtId="0" fontId="5" fillId="0" borderId="10" xfId="0" applyFont="1" applyBorder="1" applyAlignment="1">
      <alignment horizontal="center"/>
    </xf>
    <xf numFmtId="0" fontId="8" fillId="0" borderId="0" xfId="1" applyFont="1" applyFill="1" applyBorder="1" applyAlignment="1" applyProtection="1">
      <alignment horizontal="center" shrinkToFit="1"/>
      <protection locked="0"/>
    </xf>
    <xf numFmtId="0" fontId="10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1" fillId="2" borderId="0" xfId="0" applyFont="1" applyFill="1" applyBorder="1" applyAlignment="1" applyProtection="1">
      <alignment horizontal="center" shrinkToFi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Snatch" TargetMode="External"/><Relationship Id="rId13" Type="http://schemas.openxmlformats.org/officeDocument/2006/relationships/hyperlink" Target="http://www.xlathlete.com/view_exercise.jsp?sport=sport&amp;exercise_name=RDL%20Dumbbell%20Shrug" TargetMode="External"/><Relationship Id="rId18" Type="http://schemas.openxmlformats.org/officeDocument/2006/relationships/hyperlink" Target="http://www.xlathlete.com/view_exercise.jsp?sport=sport&amp;exercise_name=Isometric%20Jerk%20Support" TargetMode="External"/><Relationship Id="rId3" Type="http://schemas.openxmlformats.org/officeDocument/2006/relationships/hyperlink" Target="http://www.xlathlete.com/view_exercise.jsp?sport=sport&amp;exercise_name=Clean" TargetMode="External"/><Relationship Id="rId21" Type="http://schemas.openxmlformats.org/officeDocument/2006/relationships/hyperlink" Target="http://www.xlathlete.com/" TargetMode="External"/><Relationship Id="rId7" Type="http://schemas.openxmlformats.org/officeDocument/2006/relationships/hyperlink" Target="http://www.xlathlete.com/view_exercise.jsp?sport=sport&amp;exercise_name=Deadlift" TargetMode="External"/><Relationship Id="rId12" Type="http://schemas.openxmlformats.org/officeDocument/2006/relationships/hyperlink" Target="http://www.xlathlete.com/view_exercise.jsp?sport=sport&amp;exercise_name=RDL%20Dumbbell" TargetMode="External"/><Relationship Id="rId17" Type="http://schemas.openxmlformats.org/officeDocument/2006/relationships/hyperlink" Target="http://www.xlathlete.com/view_exercise.jsp?sport=sport&amp;exercise_name=Dead%20Hang%20Snatch" TargetMode="External"/><Relationship Id="rId2" Type="http://schemas.openxmlformats.org/officeDocument/2006/relationships/hyperlink" Target="http://www.xlathlete.com/view_exercise.jsp?sport=sport&amp;exercise_name=Power%20Clean" TargetMode="External"/><Relationship Id="rId16" Type="http://schemas.openxmlformats.org/officeDocument/2006/relationships/hyperlink" Target="http://www.xlathlete.com/view_exercise.jsp?sport=sport&amp;exercise_name=Clean%20Pull" TargetMode="External"/><Relationship Id="rId20" Type="http://schemas.openxmlformats.org/officeDocument/2006/relationships/hyperlink" Target="http://www.xlathlete.com/" TargetMode="External"/><Relationship Id="rId1" Type="http://schemas.openxmlformats.org/officeDocument/2006/relationships/hyperlink" Target="http://www.xlathlete.com/view_exercise.jsp?sport=sport&amp;exercise_name=Power%20Clean" TargetMode="External"/><Relationship Id="rId6" Type="http://schemas.openxmlformats.org/officeDocument/2006/relationships/hyperlink" Target="http://www.xlathlete.com/view_exercise.jsp?sport=sport&amp;exercise_name=Push%20Press" TargetMode="External"/><Relationship Id="rId11" Type="http://schemas.openxmlformats.org/officeDocument/2006/relationships/hyperlink" Target="http://www.xlathlete.com/view_exercise.jsp?sport=sport&amp;exercise_name=One%20Arm%20Dumbbell%20Snatch" TargetMode="External"/><Relationship Id="rId5" Type="http://schemas.openxmlformats.org/officeDocument/2006/relationships/hyperlink" Target="http://www.xlathlete.com/view_exercise.jsp?sport=sport&amp;exercise_name=Power%20Jerk" TargetMode="External"/><Relationship Id="rId15" Type="http://schemas.openxmlformats.org/officeDocument/2006/relationships/hyperlink" Target="http://www.xlathlete.com/view_exercise.jsp?sport=sport&amp;exercise_name=Dumbbell%20Clean%20and%20Jerk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xlathlete.com/view_exercise.jsp?sport=sport&amp;exercise_name=RDL" TargetMode="External"/><Relationship Id="rId19" Type="http://schemas.openxmlformats.org/officeDocument/2006/relationships/hyperlink" Target="http://www.xlathlete.com/view_exercise.jsp?sport=sport&amp;exercise_name=Rack%20Deadlift" TargetMode="External"/><Relationship Id="rId4" Type="http://schemas.openxmlformats.org/officeDocument/2006/relationships/hyperlink" Target="http://www.xlathlete.com/view_exercise.jsp?sport=sport&amp;exercise_name=Clean%20and%20Jerk" TargetMode="External"/><Relationship Id="rId9" Type="http://schemas.openxmlformats.org/officeDocument/2006/relationships/hyperlink" Target="http://www.xlathlete.com/view_exercise.jsp?sport=sport&amp;exercise_name=Power%20Snatch" TargetMode="External"/><Relationship Id="rId14" Type="http://schemas.openxmlformats.org/officeDocument/2006/relationships/hyperlink" Target="http://www.xlathlete.com/view_exercise.jsp?sport=sport&amp;exercise_name=RDL%20Shrug" TargetMode="External"/><Relationship Id="rId22" Type="http://schemas.openxmlformats.org/officeDocument/2006/relationships/hyperlink" Target="http://www.xlathle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2"/>
  <sheetViews>
    <sheetView tabSelected="1" view="pageLayout" zoomScaleNormal="100" workbookViewId="0">
      <selection activeCell="A8" sqref="A8"/>
    </sheetView>
  </sheetViews>
  <sheetFormatPr defaultRowHeight="15"/>
  <cols>
    <col min="1" max="1" width="5.5703125" customWidth="1"/>
    <col min="2" max="2" width="1.5703125" customWidth="1"/>
    <col min="3" max="3" width="6" customWidth="1"/>
    <col min="4" max="4" width="10.5703125" bestFit="1" customWidth="1"/>
    <col min="5" max="5" width="2.140625" customWidth="1"/>
    <col min="6" max="6" width="8.28515625" customWidth="1"/>
    <col min="7" max="7" width="1.7109375" customWidth="1"/>
    <col min="8" max="8" width="6" customWidth="1"/>
    <col min="9" max="9" width="10.5703125" bestFit="1" customWidth="1"/>
    <col min="10" max="10" width="2.28515625" customWidth="1"/>
    <col min="11" max="11" width="7.140625" customWidth="1"/>
    <col min="12" max="12" width="2" customWidth="1"/>
    <col min="13" max="13" width="6.85546875" customWidth="1"/>
    <col min="14" max="14" width="10.5703125" bestFit="1" customWidth="1"/>
  </cols>
  <sheetData>
    <row r="1" spans="1:15" ht="33">
      <c r="A1" s="28" t="s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7.25" customHeight="1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5" ht="17.25" customHeight="1">
      <c r="A3" s="34" t="s">
        <v>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5" ht="17.25" customHeight="1">
      <c r="A4" s="34" t="s">
        <v>36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5" ht="15" customHeight="1">
      <c r="A5" s="34" t="s">
        <v>37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23.25">
      <c r="A6" s="33" t="s">
        <v>30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5" ht="23.25">
      <c r="A7" s="41">
        <v>300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5">
      <c r="A8" s="1"/>
    </row>
    <row r="9" spans="1:15" ht="15.75">
      <c r="A9" s="29" t="s">
        <v>30</v>
      </c>
      <c r="B9" s="29"/>
      <c r="C9" s="29"/>
      <c r="D9" s="29"/>
      <c r="E9" s="5"/>
      <c r="F9" s="29" t="s">
        <v>0</v>
      </c>
      <c r="G9" s="29"/>
      <c r="H9" s="29"/>
      <c r="I9" s="29"/>
      <c r="J9" s="5"/>
      <c r="K9" s="29" t="s">
        <v>1</v>
      </c>
      <c r="L9" s="29"/>
      <c r="M9" s="29"/>
      <c r="N9" s="29"/>
    </row>
    <row r="10" spans="1:15" ht="15.75">
      <c r="A10" s="35">
        <f>A7</f>
        <v>300</v>
      </c>
      <c r="B10" s="35"/>
      <c r="C10" s="35"/>
      <c r="D10" s="35"/>
      <c r="E10" s="2"/>
      <c r="F10" s="31">
        <f>$A10*0.9</f>
        <v>270</v>
      </c>
      <c r="G10" s="31"/>
      <c r="H10" s="31"/>
      <c r="I10" s="31"/>
      <c r="J10" s="2"/>
      <c r="K10" s="31">
        <f>$A7*0.7</f>
        <v>210</v>
      </c>
      <c r="L10" s="31"/>
      <c r="M10" s="31"/>
      <c r="N10" s="31"/>
    </row>
    <row r="11" spans="1:15" ht="16.5" thickBot="1">
      <c r="A11" s="32" t="s">
        <v>29</v>
      </c>
      <c r="B11" s="32"/>
      <c r="C11" s="32"/>
      <c r="D11" s="32"/>
      <c r="E11" s="3"/>
      <c r="F11" s="32" t="s">
        <v>29</v>
      </c>
      <c r="G11" s="32"/>
      <c r="H11" s="32"/>
      <c r="I11" s="32"/>
      <c r="J11" s="3"/>
      <c r="K11" s="32" t="s">
        <v>29</v>
      </c>
      <c r="L11" s="32"/>
      <c r="M11" s="32"/>
      <c r="N11" s="32"/>
    </row>
    <row r="12" spans="1:15" ht="15.75">
      <c r="A12" s="25">
        <f>A10*1</f>
        <v>300</v>
      </c>
      <c r="B12" s="12" t="s">
        <v>20</v>
      </c>
      <c r="C12" s="22">
        <f>A10*0.95</f>
        <v>285</v>
      </c>
      <c r="D12" s="7" t="s">
        <v>21</v>
      </c>
      <c r="F12" s="25">
        <f>F10*1</f>
        <v>270</v>
      </c>
      <c r="G12" s="12" t="s">
        <v>20</v>
      </c>
      <c r="H12" s="22">
        <f>F10*0.95</f>
        <v>256.5</v>
      </c>
      <c r="I12" s="7" t="s">
        <v>21</v>
      </c>
      <c r="K12" s="25">
        <f>K10*1</f>
        <v>210</v>
      </c>
      <c r="L12" s="12" t="s">
        <v>20</v>
      </c>
      <c r="M12" s="22">
        <f>K10*0.95</f>
        <v>199.5</v>
      </c>
      <c r="N12" s="7" t="s">
        <v>21</v>
      </c>
    </row>
    <row r="13" spans="1:15" ht="15.75">
      <c r="A13" s="17">
        <f>A10*0.95</f>
        <v>285</v>
      </c>
      <c r="B13" s="13" t="s">
        <v>20</v>
      </c>
      <c r="C13" s="23">
        <f>A10*0.925</f>
        <v>277.5</v>
      </c>
      <c r="D13" s="9" t="s">
        <v>23</v>
      </c>
      <c r="F13" s="17">
        <f>F10*0.95</f>
        <v>256.5</v>
      </c>
      <c r="G13" s="13" t="s">
        <v>20</v>
      </c>
      <c r="H13" s="23">
        <f>F10*0.925</f>
        <v>249.75</v>
      </c>
      <c r="I13" s="9" t="s">
        <v>23</v>
      </c>
      <c r="K13" s="17">
        <f>K10*0.95</f>
        <v>199.5</v>
      </c>
      <c r="L13" s="13" t="s">
        <v>20</v>
      </c>
      <c r="M13" s="23">
        <f>K10*0.925</f>
        <v>194.25</v>
      </c>
      <c r="N13" s="9" t="s">
        <v>23</v>
      </c>
    </row>
    <row r="14" spans="1:15" ht="15.75">
      <c r="A14" s="17">
        <f>A10*0.925</f>
        <v>277.5</v>
      </c>
      <c r="B14" s="13" t="s">
        <v>20</v>
      </c>
      <c r="C14" s="23">
        <f>A10*0.875</f>
        <v>262.5</v>
      </c>
      <c r="D14" s="9" t="s">
        <v>22</v>
      </c>
      <c r="F14" s="17">
        <f>F10*0.925</f>
        <v>249.75</v>
      </c>
      <c r="G14" s="13" t="s">
        <v>20</v>
      </c>
      <c r="H14" s="23">
        <f>F10*0.875</f>
        <v>236.25</v>
      </c>
      <c r="I14" s="9" t="s">
        <v>22</v>
      </c>
      <c r="K14" s="17">
        <f>K10*0.925</f>
        <v>194.25</v>
      </c>
      <c r="L14" s="13" t="s">
        <v>20</v>
      </c>
      <c r="M14" s="23">
        <f>K10*0.875</f>
        <v>183.75</v>
      </c>
      <c r="N14" s="9" t="s">
        <v>22</v>
      </c>
    </row>
    <row r="15" spans="1:15" ht="15.75">
      <c r="A15" s="17">
        <f>A10*0.875</f>
        <v>262.5</v>
      </c>
      <c r="B15" s="13" t="s">
        <v>20</v>
      </c>
      <c r="C15" s="23">
        <f>A10*0.85</f>
        <v>255</v>
      </c>
      <c r="D15" s="9" t="s">
        <v>24</v>
      </c>
      <c r="F15" s="17">
        <f>F10*0.875</f>
        <v>236.25</v>
      </c>
      <c r="G15" s="13" t="s">
        <v>20</v>
      </c>
      <c r="H15" s="23">
        <f>F10*0.85</f>
        <v>229.5</v>
      </c>
      <c r="I15" s="9" t="s">
        <v>24</v>
      </c>
      <c r="K15" s="17">
        <f>K10*0.875</f>
        <v>183.75</v>
      </c>
      <c r="L15" s="13" t="s">
        <v>20</v>
      </c>
      <c r="M15" s="23">
        <f>K10*0.85</f>
        <v>178.5</v>
      </c>
      <c r="N15" s="9" t="s">
        <v>24</v>
      </c>
    </row>
    <row r="16" spans="1:15" ht="15.75">
      <c r="A16" s="17">
        <f>A10*0.85</f>
        <v>255</v>
      </c>
      <c r="B16" s="13" t="s">
        <v>20</v>
      </c>
      <c r="C16" s="23">
        <f>A10*0.8</f>
        <v>240</v>
      </c>
      <c r="D16" s="9" t="s">
        <v>25</v>
      </c>
      <c r="F16" s="17">
        <f>F10*0.85</f>
        <v>229.5</v>
      </c>
      <c r="G16" s="13" t="s">
        <v>20</v>
      </c>
      <c r="H16" s="23">
        <f>F10*0.8</f>
        <v>216</v>
      </c>
      <c r="I16" s="9" t="s">
        <v>25</v>
      </c>
      <c r="K16" s="17">
        <f>K10*0.85</f>
        <v>178.5</v>
      </c>
      <c r="L16" s="13" t="s">
        <v>20</v>
      </c>
      <c r="M16" s="23">
        <f>K10*0.8</f>
        <v>168</v>
      </c>
      <c r="N16" s="9" t="s">
        <v>25</v>
      </c>
    </row>
    <row r="17" spans="1:14" ht="15.75">
      <c r="A17" s="17">
        <f>A10*0.8</f>
        <v>240</v>
      </c>
      <c r="B17" s="13" t="s">
        <v>20</v>
      </c>
      <c r="C17" s="23">
        <f>A10*0.75</f>
        <v>225</v>
      </c>
      <c r="D17" s="9" t="s">
        <v>26</v>
      </c>
      <c r="F17" s="17">
        <f>F10*0.8</f>
        <v>216</v>
      </c>
      <c r="G17" s="13" t="s">
        <v>20</v>
      </c>
      <c r="H17" s="23">
        <f>F10*0.75</f>
        <v>202.5</v>
      </c>
      <c r="I17" s="9" t="s">
        <v>26</v>
      </c>
      <c r="K17" s="17">
        <f>K10*0.8</f>
        <v>168</v>
      </c>
      <c r="L17" s="13" t="s">
        <v>20</v>
      </c>
      <c r="M17" s="23">
        <f>K10*0.75</f>
        <v>157.5</v>
      </c>
      <c r="N17" s="9" t="s">
        <v>26</v>
      </c>
    </row>
    <row r="18" spans="1:14" ht="15.75">
      <c r="A18" s="17">
        <f>A10*0.75</f>
        <v>225</v>
      </c>
      <c r="B18" s="13" t="s">
        <v>20</v>
      </c>
      <c r="C18" s="23">
        <f>A10*0.675</f>
        <v>202.5</v>
      </c>
      <c r="D18" s="9" t="s">
        <v>27</v>
      </c>
      <c r="F18" s="17">
        <f>F10*0.75</f>
        <v>202.5</v>
      </c>
      <c r="G18" s="13" t="s">
        <v>20</v>
      </c>
      <c r="H18" s="23">
        <f>F10*0.675</f>
        <v>182.25</v>
      </c>
      <c r="I18" s="9" t="s">
        <v>27</v>
      </c>
      <c r="K18" s="17">
        <f>K10*0.75</f>
        <v>157.5</v>
      </c>
      <c r="L18" s="13" t="s">
        <v>20</v>
      </c>
      <c r="M18" s="23">
        <f>K10*0.675</f>
        <v>141.75</v>
      </c>
      <c r="N18" s="9" t="s">
        <v>27</v>
      </c>
    </row>
    <row r="19" spans="1:14" ht="16.5" thickBot="1">
      <c r="A19" s="21">
        <f>A10*0.675</f>
        <v>202.5</v>
      </c>
      <c r="B19" s="14" t="s">
        <v>20</v>
      </c>
      <c r="C19" s="18">
        <f>A10*0.565</f>
        <v>169.49999999999997</v>
      </c>
      <c r="D19" s="11" t="s">
        <v>28</v>
      </c>
      <c r="F19" s="21">
        <f>F10*0.675</f>
        <v>182.25</v>
      </c>
      <c r="G19" s="14" t="s">
        <v>20</v>
      </c>
      <c r="H19" s="18">
        <f>F10*0.565</f>
        <v>152.54999999999998</v>
      </c>
      <c r="I19" s="11" t="s">
        <v>28</v>
      </c>
      <c r="K19" s="21">
        <f>K10*0.675</f>
        <v>141.75</v>
      </c>
      <c r="L19" s="14" t="s">
        <v>20</v>
      </c>
      <c r="M19" s="18">
        <f>K10*0.565</f>
        <v>118.64999999999999</v>
      </c>
      <c r="N19" s="11" t="s">
        <v>28</v>
      </c>
    </row>
    <row r="21" spans="1:14" ht="15.75">
      <c r="A21" s="29" t="s">
        <v>2</v>
      </c>
      <c r="B21" s="29"/>
      <c r="C21" s="29"/>
      <c r="D21" s="29"/>
      <c r="E21" s="4"/>
      <c r="F21" s="29" t="s">
        <v>3</v>
      </c>
      <c r="G21" s="29"/>
      <c r="H21" s="29"/>
      <c r="I21" s="29"/>
      <c r="J21" s="4"/>
      <c r="K21" s="29" t="s">
        <v>4</v>
      </c>
      <c r="L21" s="29"/>
      <c r="M21" s="29"/>
      <c r="N21" s="29"/>
    </row>
    <row r="22" spans="1:14" ht="15.75">
      <c r="A22" s="31">
        <f>$A7*0.7</f>
        <v>210</v>
      </c>
      <c r="B22" s="31"/>
      <c r="C22" s="31"/>
      <c r="D22" s="31"/>
      <c r="E22" s="4"/>
      <c r="F22" s="30">
        <f>$A7*0.65</f>
        <v>195</v>
      </c>
      <c r="G22" s="30"/>
      <c r="H22" s="30"/>
      <c r="I22" s="30"/>
      <c r="J22" s="4"/>
      <c r="K22" s="31">
        <f>$A7*1.3</f>
        <v>390</v>
      </c>
      <c r="L22" s="31"/>
      <c r="M22" s="31"/>
      <c r="N22" s="31"/>
    </row>
    <row r="23" spans="1:14" ht="16.5" thickBot="1">
      <c r="A23" s="36" t="s">
        <v>29</v>
      </c>
      <c r="B23" s="36"/>
      <c r="C23" s="36"/>
      <c r="D23" s="36"/>
      <c r="E23" s="3"/>
      <c r="F23" s="36" t="s">
        <v>29</v>
      </c>
      <c r="G23" s="36"/>
      <c r="H23" s="36"/>
      <c r="I23" s="36"/>
      <c r="J23" s="3"/>
      <c r="K23" s="36" t="s">
        <v>29</v>
      </c>
      <c r="L23" s="36"/>
      <c r="M23" s="36"/>
      <c r="N23" s="36"/>
    </row>
    <row r="24" spans="1:14" ht="15.75">
      <c r="A24" s="25">
        <f>A22*1</f>
        <v>210</v>
      </c>
      <c r="B24" s="12" t="s">
        <v>20</v>
      </c>
      <c r="C24" s="22">
        <f>A22*0.95</f>
        <v>199.5</v>
      </c>
      <c r="D24" s="7" t="s">
        <v>21</v>
      </c>
      <c r="F24" s="25">
        <f>F22*1</f>
        <v>195</v>
      </c>
      <c r="G24" s="12" t="s">
        <v>20</v>
      </c>
      <c r="H24" s="22">
        <f>F22*0.95</f>
        <v>185.25</v>
      </c>
      <c r="I24" s="7" t="s">
        <v>21</v>
      </c>
      <c r="K24" s="25">
        <f>K22*1</f>
        <v>390</v>
      </c>
      <c r="L24" s="12" t="s">
        <v>20</v>
      </c>
      <c r="M24" s="22">
        <f>K22*0.95</f>
        <v>370.5</v>
      </c>
      <c r="N24" s="7" t="s">
        <v>21</v>
      </c>
    </row>
    <row r="25" spans="1:14" ht="15.75">
      <c r="A25" s="17">
        <f>A22*0.95</f>
        <v>199.5</v>
      </c>
      <c r="B25" s="13" t="s">
        <v>20</v>
      </c>
      <c r="C25" s="23">
        <f>A22*0.925</f>
        <v>194.25</v>
      </c>
      <c r="D25" s="9" t="s">
        <v>23</v>
      </c>
      <c r="F25" s="17">
        <f>F22*0.95</f>
        <v>185.25</v>
      </c>
      <c r="G25" s="13" t="s">
        <v>20</v>
      </c>
      <c r="H25" s="23">
        <f>F22*0.925</f>
        <v>180.375</v>
      </c>
      <c r="I25" s="9" t="s">
        <v>23</v>
      </c>
      <c r="K25" s="17">
        <f>K22*0.95</f>
        <v>370.5</v>
      </c>
      <c r="L25" s="13" t="s">
        <v>20</v>
      </c>
      <c r="M25" s="23">
        <f>K22*0.925</f>
        <v>360.75</v>
      </c>
      <c r="N25" s="9" t="s">
        <v>23</v>
      </c>
    </row>
    <row r="26" spans="1:14" ht="15.75">
      <c r="A26" s="17">
        <f>A22*0.925</f>
        <v>194.25</v>
      </c>
      <c r="B26" s="13" t="s">
        <v>20</v>
      </c>
      <c r="C26" s="23">
        <f>A22*0.875</f>
        <v>183.75</v>
      </c>
      <c r="D26" s="9" t="s">
        <v>22</v>
      </c>
      <c r="F26" s="17">
        <f>F22*0.925</f>
        <v>180.375</v>
      </c>
      <c r="G26" s="13" t="s">
        <v>20</v>
      </c>
      <c r="H26" s="23">
        <f>F22*0.875</f>
        <v>170.625</v>
      </c>
      <c r="I26" s="9" t="s">
        <v>22</v>
      </c>
      <c r="K26" s="17">
        <f>K22*0.925</f>
        <v>360.75</v>
      </c>
      <c r="L26" s="13" t="s">
        <v>20</v>
      </c>
      <c r="M26" s="23">
        <f>K22*0.875</f>
        <v>341.25</v>
      </c>
      <c r="N26" s="9" t="s">
        <v>22</v>
      </c>
    </row>
    <row r="27" spans="1:14" ht="15.75">
      <c r="A27" s="17">
        <f>A22*0.875</f>
        <v>183.75</v>
      </c>
      <c r="B27" s="13" t="s">
        <v>20</v>
      </c>
      <c r="C27" s="23">
        <f>A22*0.85</f>
        <v>178.5</v>
      </c>
      <c r="D27" s="9" t="s">
        <v>24</v>
      </c>
      <c r="F27" s="17">
        <f>F22*0.875</f>
        <v>170.625</v>
      </c>
      <c r="G27" s="13" t="s">
        <v>20</v>
      </c>
      <c r="H27" s="23">
        <f>F22*0.85</f>
        <v>165.75</v>
      </c>
      <c r="I27" s="9" t="s">
        <v>24</v>
      </c>
      <c r="K27" s="17">
        <f>K22*0.875</f>
        <v>341.25</v>
      </c>
      <c r="L27" s="13" t="s">
        <v>20</v>
      </c>
      <c r="M27" s="23">
        <f>K22*0.85</f>
        <v>331.5</v>
      </c>
      <c r="N27" s="9" t="s">
        <v>24</v>
      </c>
    </row>
    <row r="28" spans="1:14" ht="15.75">
      <c r="A28" s="17">
        <f>A22*0.85</f>
        <v>178.5</v>
      </c>
      <c r="B28" s="13" t="s">
        <v>20</v>
      </c>
      <c r="C28" s="23">
        <f>A22*0.8</f>
        <v>168</v>
      </c>
      <c r="D28" s="9" t="s">
        <v>25</v>
      </c>
      <c r="F28" s="17">
        <f>F22*0.85</f>
        <v>165.75</v>
      </c>
      <c r="G28" s="13" t="s">
        <v>20</v>
      </c>
      <c r="H28" s="23">
        <f>F22*0.8</f>
        <v>156</v>
      </c>
      <c r="I28" s="9" t="s">
        <v>25</v>
      </c>
      <c r="K28" s="17">
        <f>K22*0.85</f>
        <v>331.5</v>
      </c>
      <c r="L28" s="13" t="s">
        <v>20</v>
      </c>
      <c r="M28" s="23">
        <f>K22*0.8</f>
        <v>312</v>
      </c>
      <c r="N28" s="9" t="s">
        <v>25</v>
      </c>
    </row>
    <row r="29" spans="1:14" ht="15.75">
      <c r="A29" s="17">
        <f>A22*0.8</f>
        <v>168</v>
      </c>
      <c r="B29" s="13" t="s">
        <v>20</v>
      </c>
      <c r="C29" s="23">
        <f>A22*0.75</f>
        <v>157.5</v>
      </c>
      <c r="D29" s="9" t="s">
        <v>26</v>
      </c>
      <c r="F29" s="17">
        <f>F22*0.8</f>
        <v>156</v>
      </c>
      <c r="G29" s="13" t="s">
        <v>20</v>
      </c>
      <c r="H29" s="23">
        <f>F22*0.75</f>
        <v>146.25</v>
      </c>
      <c r="I29" s="9" t="s">
        <v>26</v>
      </c>
      <c r="K29" s="17">
        <f>K22*0.8</f>
        <v>312</v>
      </c>
      <c r="L29" s="13" t="s">
        <v>20</v>
      </c>
      <c r="M29" s="23">
        <f>K22*0.75</f>
        <v>292.5</v>
      </c>
      <c r="N29" s="9" t="s">
        <v>26</v>
      </c>
    </row>
    <row r="30" spans="1:14" ht="15.75">
      <c r="A30" s="17">
        <f>A22*0.75</f>
        <v>157.5</v>
      </c>
      <c r="B30" s="13" t="s">
        <v>20</v>
      </c>
      <c r="C30" s="23">
        <f>A22*0.675</f>
        <v>141.75</v>
      </c>
      <c r="D30" s="9" t="s">
        <v>27</v>
      </c>
      <c r="F30" s="17">
        <f>F22*0.75</f>
        <v>146.25</v>
      </c>
      <c r="G30" s="13" t="s">
        <v>20</v>
      </c>
      <c r="H30" s="23">
        <f>F22*0.675</f>
        <v>131.625</v>
      </c>
      <c r="I30" s="9" t="s">
        <v>27</v>
      </c>
      <c r="K30" s="17">
        <f>K22*0.75</f>
        <v>292.5</v>
      </c>
      <c r="L30" s="13" t="s">
        <v>20</v>
      </c>
      <c r="M30" s="23">
        <f>K22*0.675</f>
        <v>263.25</v>
      </c>
      <c r="N30" s="9" t="s">
        <v>27</v>
      </c>
    </row>
    <row r="31" spans="1:14" ht="16.5" thickBot="1">
      <c r="A31" s="21">
        <f>A22*0.675</f>
        <v>141.75</v>
      </c>
      <c r="B31" s="14" t="s">
        <v>20</v>
      </c>
      <c r="C31" s="18">
        <f>A22*0.565</f>
        <v>118.64999999999999</v>
      </c>
      <c r="D31" s="11" t="s">
        <v>28</v>
      </c>
      <c r="F31" s="21">
        <f>F22*0.675</f>
        <v>131.625</v>
      </c>
      <c r="G31" s="14" t="s">
        <v>20</v>
      </c>
      <c r="H31" s="18">
        <f>F22*0.565</f>
        <v>110.17499999999998</v>
      </c>
      <c r="I31" s="11" t="s">
        <v>28</v>
      </c>
      <c r="K31" s="21">
        <f>K22*0.675</f>
        <v>263.25</v>
      </c>
      <c r="L31" s="14" t="s">
        <v>20</v>
      </c>
      <c r="M31" s="18">
        <f>K22*0.565</f>
        <v>220.34999999999997</v>
      </c>
      <c r="N31" s="11" t="s">
        <v>28</v>
      </c>
    </row>
    <row r="33" spans="1:14" ht="15.75">
      <c r="A33" s="29" t="s">
        <v>5</v>
      </c>
      <c r="B33" s="29"/>
      <c r="C33" s="29"/>
      <c r="D33" s="29"/>
      <c r="E33" s="4"/>
      <c r="F33" s="29" t="s">
        <v>6</v>
      </c>
      <c r="G33" s="29"/>
      <c r="H33" s="29"/>
      <c r="I33" s="29"/>
      <c r="J33" s="4"/>
      <c r="K33" s="29" t="s">
        <v>7</v>
      </c>
      <c r="L33" s="29"/>
      <c r="M33" s="29"/>
      <c r="N33" s="29"/>
    </row>
    <row r="34" spans="1:14" ht="15.75">
      <c r="A34" s="30">
        <f>$A7*0.7</f>
        <v>210</v>
      </c>
      <c r="B34" s="30"/>
      <c r="C34" s="30"/>
      <c r="D34" s="30"/>
      <c r="E34" s="4"/>
      <c r="F34" s="30">
        <f>$A7*0.7</f>
        <v>210</v>
      </c>
      <c r="G34" s="30"/>
      <c r="H34" s="30"/>
      <c r="I34" s="30"/>
      <c r="J34" s="4"/>
      <c r="K34" s="30">
        <f>$A7*1.1</f>
        <v>330</v>
      </c>
      <c r="L34" s="30"/>
      <c r="M34" s="30"/>
      <c r="N34" s="30"/>
    </row>
    <row r="35" spans="1:14" ht="16.5" thickBot="1">
      <c r="A35" s="36" t="s">
        <v>29</v>
      </c>
      <c r="B35" s="36"/>
      <c r="C35" s="36"/>
      <c r="D35" s="36"/>
      <c r="E35" s="3"/>
      <c r="F35" s="36" t="s">
        <v>29</v>
      </c>
      <c r="G35" s="36"/>
      <c r="H35" s="36"/>
      <c r="I35" s="36"/>
      <c r="J35" s="3"/>
      <c r="K35" s="36" t="s">
        <v>29</v>
      </c>
      <c r="L35" s="36"/>
      <c r="M35" s="36"/>
      <c r="N35" s="36"/>
    </row>
    <row r="36" spans="1:14" ht="15.75">
      <c r="A36" s="25">
        <f>A34*1</f>
        <v>210</v>
      </c>
      <c r="B36" s="12" t="s">
        <v>20</v>
      </c>
      <c r="C36" s="22">
        <f>A34*0.95</f>
        <v>199.5</v>
      </c>
      <c r="D36" s="7" t="s">
        <v>21</v>
      </c>
      <c r="F36" s="25">
        <f>F34*1</f>
        <v>210</v>
      </c>
      <c r="G36" s="12" t="s">
        <v>20</v>
      </c>
      <c r="H36" s="22">
        <f>F34*0.95</f>
        <v>199.5</v>
      </c>
      <c r="I36" s="7" t="s">
        <v>21</v>
      </c>
      <c r="K36" s="25">
        <f>K34*1</f>
        <v>330</v>
      </c>
      <c r="L36" s="12" t="s">
        <v>20</v>
      </c>
      <c r="M36" s="22">
        <f>K34*0.95</f>
        <v>313.5</v>
      </c>
      <c r="N36" s="7" t="s">
        <v>21</v>
      </c>
    </row>
    <row r="37" spans="1:14" ht="15.75">
      <c r="A37" s="17">
        <f>A34*0.95</f>
        <v>199.5</v>
      </c>
      <c r="B37" s="13" t="s">
        <v>20</v>
      </c>
      <c r="C37" s="23">
        <f>A34*0.925</f>
        <v>194.25</v>
      </c>
      <c r="D37" s="9" t="s">
        <v>23</v>
      </c>
      <c r="F37" s="17">
        <f>F34*0.95</f>
        <v>199.5</v>
      </c>
      <c r="G37" s="13" t="s">
        <v>20</v>
      </c>
      <c r="H37" s="23">
        <f>F34*0.925</f>
        <v>194.25</v>
      </c>
      <c r="I37" s="9" t="s">
        <v>23</v>
      </c>
      <c r="K37" s="17">
        <f>K34*0.95</f>
        <v>313.5</v>
      </c>
      <c r="L37" s="13" t="s">
        <v>20</v>
      </c>
      <c r="M37" s="23">
        <f>K34*0.925</f>
        <v>305.25</v>
      </c>
      <c r="N37" s="9" t="s">
        <v>23</v>
      </c>
    </row>
    <row r="38" spans="1:14" ht="15.75">
      <c r="A38" s="17">
        <f>A34*0.925</f>
        <v>194.25</v>
      </c>
      <c r="B38" s="13" t="s">
        <v>20</v>
      </c>
      <c r="C38" s="23">
        <f>A34*0.875</f>
        <v>183.75</v>
      </c>
      <c r="D38" s="9" t="s">
        <v>22</v>
      </c>
      <c r="F38" s="17">
        <f>F34*0.925</f>
        <v>194.25</v>
      </c>
      <c r="G38" s="13" t="s">
        <v>20</v>
      </c>
      <c r="H38" s="23">
        <f>F34*0.875</f>
        <v>183.75</v>
      </c>
      <c r="I38" s="9" t="s">
        <v>22</v>
      </c>
      <c r="K38" s="17">
        <f>K34*0.925</f>
        <v>305.25</v>
      </c>
      <c r="L38" s="13" t="s">
        <v>20</v>
      </c>
      <c r="M38" s="23">
        <f>K34*0.875</f>
        <v>288.75</v>
      </c>
      <c r="N38" s="9" t="s">
        <v>22</v>
      </c>
    </row>
    <row r="39" spans="1:14" ht="15.75">
      <c r="A39" s="17">
        <f>A34*0.875</f>
        <v>183.75</v>
      </c>
      <c r="B39" s="13" t="s">
        <v>20</v>
      </c>
      <c r="C39" s="23">
        <f>A34*0.85</f>
        <v>178.5</v>
      </c>
      <c r="D39" s="9" t="s">
        <v>24</v>
      </c>
      <c r="F39" s="17">
        <f>F34*0.875</f>
        <v>183.75</v>
      </c>
      <c r="G39" s="13" t="s">
        <v>20</v>
      </c>
      <c r="H39" s="23">
        <f>F34*0.85</f>
        <v>178.5</v>
      </c>
      <c r="I39" s="9" t="s">
        <v>24</v>
      </c>
      <c r="K39" s="17">
        <f>K34*0.875</f>
        <v>288.75</v>
      </c>
      <c r="L39" s="13" t="s">
        <v>20</v>
      </c>
      <c r="M39" s="23">
        <f>K34*0.85</f>
        <v>280.5</v>
      </c>
      <c r="N39" s="9" t="s">
        <v>24</v>
      </c>
    </row>
    <row r="40" spans="1:14" ht="15.75">
      <c r="A40" s="17">
        <f>A34*0.85</f>
        <v>178.5</v>
      </c>
      <c r="B40" s="13" t="s">
        <v>20</v>
      </c>
      <c r="C40" s="23">
        <f>A34*0.8</f>
        <v>168</v>
      </c>
      <c r="D40" s="9" t="s">
        <v>25</v>
      </c>
      <c r="F40" s="17">
        <f>F34*0.85</f>
        <v>178.5</v>
      </c>
      <c r="G40" s="13" t="s">
        <v>20</v>
      </c>
      <c r="H40" s="23">
        <f>F34*0.8</f>
        <v>168</v>
      </c>
      <c r="I40" s="9" t="s">
        <v>25</v>
      </c>
      <c r="K40" s="17">
        <f>K34*0.85</f>
        <v>280.5</v>
      </c>
      <c r="L40" s="13" t="s">
        <v>20</v>
      </c>
      <c r="M40" s="23">
        <f>K34*0.8</f>
        <v>264</v>
      </c>
      <c r="N40" s="9" t="s">
        <v>25</v>
      </c>
    </row>
    <row r="41" spans="1:14" ht="15.75">
      <c r="A41" s="17">
        <f>A34*0.8</f>
        <v>168</v>
      </c>
      <c r="B41" s="13" t="s">
        <v>20</v>
      </c>
      <c r="C41" s="23">
        <f>A34*0.75</f>
        <v>157.5</v>
      </c>
      <c r="D41" s="9" t="s">
        <v>26</v>
      </c>
      <c r="F41" s="17">
        <f>F34*0.8</f>
        <v>168</v>
      </c>
      <c r="G41" s="13" t="s">
        <v>20</v>
      </c>
      <c r="H41" s="23">
        <f>F34*0.75</f>
        <v>157.5</v>
      </c>
      <c r="I41" s="9" t="s">
        <v>26</v>
      </c>
      <c r="K41" s="17">
        <f>K34*0.8</f>
        <v>264</v>
      </c>
      <c r="L41" s="13" t="s">
        <v>20</v>
      </c>
      <c r="M41" s="23">
        <f>K34*0.75</f>
        <v>247.5</v>
      </c>
      <c r="N41" s="9" t="s">
        <v>26</v>
      </c>
    </row>
    <row r="42" spans="1:14" ht="15.75">
      <c r="A42" s="17">
        <f>A34*0.75</f>
        <v>157.5</v>
      </c>
      <c r="B42" s="13" t="s">
        <v>20</v>
      </c>
      <c r="C42" s="23">
        <f>A34*0.675</f>
        <v>141.75</v>
      </c>
      <c r="D42" s="9" t="s">
        <v>27</v>
      </c>
      <c r="F42" s="17">
        <f>F34*0.75</f>
        <v>157.5</v>
      </c>
      <c r="G42" s="13" t="s">
        <v>20</v>
      </c>
      <c r="H42" s="23">
        <f>F34*0.675</f>
        <v>141.75</v>
      </c>
      <c r="I42" s="9" t="s">
        <v>27</v>
      </c>
      <c r="K42" s="17">
        <f>K34*0.75</f>
        <v>247.5</v>
      </c>
      <c r="L42" s="13" t="s">
        <v>20</v>
      </c>
      <c r="M42" s="23">
        <f>K34*0.675</f>
        <v>222.75000000000003</v>
      </c>
      <c r="N42" s="9" t="s">
        <v>27</v>
      </c>
    </row>
    <row r="43" spans="1:14" ht="16.5" thickBot="1">
      <c r="A43" s="21">
        <f>A34*0.675</f>
        <v>141.75</v>
      </c>
      <c r="B43" s="14" t="s">
        <v>20</v>
      </c>
      <c r="C43" s="18">
        <f>A34*0.565</f>
        <v>118.64999999999999</v>
      </c>
      <c r="D43" s="11" t="s">
        <v>28</v>
      </c>
      <c r="F43" s="21">
        <f>F34*0.675</f>
        <v>141.75</v>
      </c>
      <c r="G43" s="14" t="s">
        <v>20</v>
      </c>
      <c r="H43" s="18">
        <f>F34*0.565</f>
        <v>118.64999999999999</v>
      </c>
      <c r="I43" s="11" t="s">
        <v>28</v>
      </c>
      <c r="K43" s="21">
        <f>K34*0.675</f>
        <v>222.75000000000003</v>
      </c>
      <c r="L43" s="14" t="s">
        <v>20</v>
      </c>
      <c r="M43" s="18">
        <f>K34*0.565</f>
        <v>186.45</v>
      </c>
      <c r="N43" s="11" t="s">
        <v>28</v>
      </c>
    </row>
    <row r="44" spans="1:14" ht="33">
      <c r="A44" s="28" t="s">
        <v>33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ht="15.75">
      <c r="A45" s="31" t="s">
        <v>8</v>
      </c>
      <c r="B45" s="31"/>
      <c r="C45" s="31"/>
      <c r="D45" s="31"/>
      <c r="E45" s="4"/>
      <c r="F45" s="31" t="s">
        <v>9</v>
      </c>
      <c r="G45" s="31"/>
      <c r="H45" s="31"/>
      <c r="I45" s="31"/>
      <c r="J45" s="4"/>
      <c r="K45" s="31" t="s">
        <v>10</v>
      </c>
      <c r="L45" s="31"/>
      <c r="M45" s="31"/>
      <c r="N45" s="31"/>
    </row>
    <row r="46" spans="1:14" ht="15.75">
      <c r="A46" s="30">
        <f>$A7*0.5</f>
        <v>150</v>
      </c>
      <c r="B46" s="30"/>
      <c r="C46" s="30"/>
      <c r="D46" s="30"/>
      <c r="E46" s="4"/>
      <c r="F46" s="30">
        <f>$K10*0.5</f>
        <v>105</v>
      </c>
      <c r="G46" s="30"/>
      <c r="H46" s="30"/>
      <c r="I46" s="30"/>
      <c r="J46" s="4"/>
      <c r="K46" s="30">
        <f>$K10*0.5</f>
        <v>105</v>
      </c>
      <c r="L46" s="30"/>
      <c r="M46" s="30"/>
      <c r="N46" s="30"/>
    </row>
    <row r="47" spans="1:14" ht="16.5" thickBot="1">
      <c r="A47" s="36" t="s">
        <v>29</v>
      </c>
      <c r="B47" s="36"/>
      <c r="C47" s="36"/>
      <c r="D47" s="36"/>
      <c r="E47" s="3"/>
      <c r="F47" s="36" t="s">
        <v>29</v>
      </c>
      <c r="G47" s="36"/>
      <c r="H47" s="36"/>
      <c r="I47" s="36"/>
      <c r="J47" s="3"/>
      <c r="K47" s="36" t="s">
        <v>29</v>
      </c>
      <c r="L47" s="36"/>
      <c r="M47" s="36"/>
      <c r="N47" s="36"/>
    </row>
    <row r="48" spans="1:14" ht="15.75">
      <c r="A48" s="15">
        <f>A46*1</f>
        <v>150</v>
      </c>
      <c r="B48" s="12" t="s">
        <v>20</v>
      </c>
      <c r="C48" s="22">
        <f>A46*0.95</f>
        <v>142.5</v>
      </c>
      <c r="D48" s="7" t="s">
        <v>21</v>
      </c>
      <c r="F48" s="25">
        <f>F46*1</f>
        <v>105</v>
      </c>
      <c r="G48" s="12" t="s">
        <v>20</v>
      </c>
      <c r="H48" s="22">
        <f>F46*0.95</f>
        <v>99.75</v>
      </c>
      <c r="I48" s="7" t="s">
        <v>21</v>
      </c>
      <c r="K48" s="25">
        <f>K46*1</f>
        <v>105</v>
      </c>
      <c r="L48" s="12" t="s">
        <v>20</v>
      </c>
      <c r="M48" s="22">
        <f>K46*0.95</f>
        <v>99.75</v>
      </c>
      <c r="N48" s="7" t="s">
        <v>21</v>
      </c>
    </row>
    <row r="49" spans="1:14" ht="15.75">
      <c r="A49" s="17">
        <f>A46*0.95</f>
        <v>142.5</v>
      </c>
      <c r="B49" s="13" t="s">
        <v>20</v>
      </c>
      <c r="C49" s="23">
        <f>A46*0.925</f>
        <v>138.75</v>
      </c>
      <c r="D49" s="9" t="s">
        <v>23</v>
      </c>
      <c r="F49" s="17">
        <f>F46*0.95</f>
        <v>99.75</v>
      </c>
      <c r="G49" s="13" t="s">
        <v>20</v>
      </c>
      <c r="H49" s="23">
        <f>F46*0.925</f>
        <v>97.125</v>
      </c>
      <c r="I49" s="9" t="s">
        <v>23</v>
      </c>
      <c r="K49" s="17">
        <f>K46*0.95</f>
        <v>99.75</v>
      </c>
      <c r="L49" s="13" t="s">
        <v>20</v>
      </c>
      <c r="M49" s="23">
        <f>K46*0.925</f>
        <v>97.125</v>
      </c>
      <c r="N49" s="9" t="s">
        <v>23</v>
      </c>
    </row>
    <row r="50" spans="1:14" ht="15.75">
      <c r="A50" s="17">
        <f>A46*0.925</f>
        <v>138.75</v>
      </c>
      <c r="B50" s="13" t="s">
        <v>20</v>
      </c>
      <c r="C50" s="23">
        <f>A46*0.875</f>
        <v>131.25</v>
      </c>
      <c r="D50" s="9" t="s">
        <v>22</v>
      </c>
      <c r="F50" s="17">
        <f>F46*0.925</f>
        <v>97.125</v>
      </c>
      <c r="G50" s="13" t="s">
        <v>20</v>
      </c>
      <c r="H50" s="23">
        <f>F46*0.875</f>
        <v>91.875</v>
      </c>
      <c r="I50" s="9" t="s">
        <v>22</v>
      </c>
      <c r="K50" s="17">
        <f>K46*0.925</f>
        <v>97.125</v>
      </c>
      <c r="L50" s="13" t="s">
        <v>20</v>
      </c>
      <c r="M50" s="23">
        <f>K46*0.875</f>
        <v>91.875</v>
      </c>
      <c r="N50" s="9" t="s">
        <v>22</v>
      </c>
    </row>
    <row r="51" spans="1:14" ht="15.75">
      <c r="A51" s="17">
        <f>A46*0.875</f>
        <v>131.25</v>
      </c>
      <c r="B51" s="13" t="s">
        <v>20</v>
      </c>
      <c r="C51" s="23">
        <f>A46*0.85</f>
        <v>127.5</v>
      </c>
      <c r="D51" s="9" t="s">
        <v>24</v>
      </c>
      <c r="F51" s="17">
        <f>F46*0.875</f>
        <v>91.875</v>
      </c>
      <c r="G51" s="13" t="s">
        <v>20</v>
      </c>
      <c r="H51" s="23">
        <f>F46*0.85</f>
        <v>89.25</v>
      </c>
      <c r="I51" s="9" t="s">
        <v>24</v>
      </c>
      <c r="K51" s="17">
        <f>K46*0.875</f>
        <v>91.875</v>
      </c>
      <c r="L51" s="13" t="s">
        <v>20</v>
      </c>
      <c r="M51" s="23">
        <f>K46*0.85</f>
        <v>89.25</v>
      </c>
      <c r="N51" s="9" t="s">
        <v>24</v>
      </c>
    </row>
    <row r="52" spans="1:14" ht="15.75">
      <c r="A52" s="17">
        <f>A46*0.85</f>
        <v>127.5</v>
      </c>
      <c r="B52" s="13" t="s">
        <v>20</v>
      </c>
      <c r="C52" s="23">
        <f>A46*0.8</f>
        <v>120</v>
      </c>
      <c r="D52" s="9" t="s">
        <v>25</v>
      </c>
      <c r="F52" s="17">
        <f>F46*0.85</f>
        <v>89.25</v>
      </c>
      <c r="G52" s="13" t="s">
        <v>20</v>
      </c>
      <c r="H52" s="23">
        <f>F46*0.8</f>
        <v>84</v>
      </c>
      <c r="I52" s="9" t="s">
        <v>25</v>
      </c>
      <c r="K52" s="17">
        <f>K46*0.85</f>
        <v>89.25</v>
      </c>
      <c r="L52" s="13" t="s">
        <v>20</v>
      </c>
      <c r="M52" s="23">
        <f>K46*0.8</f>
        <v>84</v>
      </c>
      <c r="N52" s="9" t="s">
        <v>25</v>
      </c>
    </row>
    <row r="53" spans="1:14" ht="15.75">
      <c r="A53" s="17">
        <f>A46*0.8</f>
        <v>120</v>
      </c>
      <c r="B53" s="13" t="s">
        <v>20</v>
      </c>
      <c r="C53" s="23">
        <f>A46*0.75</f>
        <v>112.5</v>
      </c>
      <c r="D53" s="9" t="s">
        <v>26</v>
      </c>
      <c r="F53" s="17">
        <f>F46*0.8</f>
        <v>84</v>
      </c>
      <c r="G53" s="13" t="s">
        <v>20</v>
      </c>
      <c r="H53" s="23">
        <f>F46*0.75</f>
        <v>78.75</v>
      </c>
      <c r="I53" s="9" t="s">
        <v>26</v>
      </c>
      <c r="K53" s="17">
        <f>K46*0.8</f>
        <v>84</v>
      </c>
      <c r="L53" s="13" t="s">
        <v>20</v>
      </c>
      <c r="M53" s="23">
        <f>K46*0.75</f>
        <v>78.75</v>
      </c>
      <c r="N53" s="9" t="s">
        <v>26</v>
      </c>
    </row>
    <row r="54" spans="1:14" ht="15.75">
      <c r="A54" s="17">
        <f>A46*0.75</f>
        <v>112.5</v>
      </c>
      <c r="B54" s="13" t="s">
        <v>20</v>
      </c>
      <c r="C54" s="23">
        <f>A46*0.675</f>
        <v>101.25</v>
      </c>
      <c r="D54" s="9" t="s">
        <v>27</v>
      </c>
      <c r="F54" s="17">
        <f>F46*0.75</f>
        <v>78.75</v>
      </c>
      <c r="G54" s="13" t="s">
        <v>20</v>
      </c>
      <c r="H54" s="23">
        <f>F46*0.675</f>
        <v>70.875</v>
      </c>
      <c r="I54" s="9" t="s">
        <v>27</v>
      </c>
      <c r="K54" s="17">
        <f>K46*0.75</f>
        <v>78.75</v>
      </c>
      <c r="L54" s="13" t="s">
        <v>20</v>
      </c>
      <c r="M54" s="23">
        <f>K46*0.675</f>
        <v>70.875</v>
      </c>
      <c r="N54" s="9" t="s">
        <v>27</v>
      </c>
    </row>
    <row r="55" spans="1:14" ht="16.5" thickBot="1">
      <c r="A55" s="21">
        <f>A46*0.675</f>
        <v>101.25</v>
      </c>
      <c r="B55" s="14" t="s">
        <v>20</v>
      </c>
      <c r="C55" s="18">
        <f>A46*0.565</f>
        <v>84.749999999999986</v>
      </c>
      <c r="D55" s="11" t="s">
        <v>28</v>
      </c>
      <c r="F55" s="21">
        <f>F46*0.675</f>
        <v>70.875</v>
      </c>
      <c r="G55" s="14" t="s">
        <v>20</v>
      </c>
      <c r="H55" s="18">
        <f>F46*0.565</f>
        <v>59.324999999999996</v>
      </c>
      <c r="I55" s="11" t="s">
        <v>28</v>
      </c>
      <c r="K55" s="21">
        <f>K46*0.675</f>
        <v>70.875</v>
      </c>
      <c r="L55" s="14" t="s">
        <v>20</v>
      </c>
      <c r="M55" s="18">
        <f>K46*0.565</f>
        <v>59.324999999999996</v>
      </c>
      <c r="N55" s="11" t="s">
        <v>28</v>
      </c>
    </row>
    <row r="57" spans="1:14" ht="15.75">
      <c r="A57" s="29" t="s">
        <v>32</v>
      </c>
      <c r="B57" s="29"/>
      <c r="C57" s="29"/>
      <c r="D57" s="29"/>
      <c r="E57" s="4"/>
      <c r="F57" s="31" t="s">
        <v>31</v>
      </c>
      <c r="G57" s="31"/>
      <c r="H57" s="31"/>
      <c r="I57" s="31"/>
      <c r="J57" s="4"/>
      <c r="K57" s="29" t="s">
        <v>11</v>
      </c>
      <c r="L57" s="29"/>
      <c r="M57" s="29"/>
      <c r="N57" s="29"/>
    </row>
    <row r="58" spans="1:14" ht="15.75">
      <c r="A58" s="30">
        <f>$A7*0.25</f>
        <v>75</v>
      </c>
      <c r="B58" s="30"/>
      <c r="C58" s="30"/>
      <c r="D58" s="30"/>
      <c r="E58" s="4"/>
      <c r="F58" s="30">
        <f>$A7*0.25</f>
        <v>75</v>
      </c>
      <c r="G58" s="30"/>
      <c r="H58" s="30"/>
      <c r="I58" s="30"/>
      <c r="J58" s="4"/>
      <c r="K58" s="30">
        <f>$K34*0.4</f>
        <v>132</v>
      </c>
      <c r="L58" s="30"/>
      <c r="M58" s="30"/>
      <c r="N58" s="30"/>
    </row>
    <row r="59" spans="1:14" ht="16.5" thickBot="1">
      <c r="A59" s="36" t="s">
        <v>29</v>
      </c>
      <c r="B59" s="36"/>
      <c r="C59" s="36"/>
      <c r="D59" s="36"/>
      <c r="E59" s="3"/>
      <c r="F59" s="36" t="s">
        <v>29</v>
      </c>
      <c r="G59" s="36"/>
      <c r="H59" s="36"/>
      <c r="I59" s="36"/>
      <c r="J59" s="3"/>
      <c r="K59" s="36" t="s">
        <v>29</v>
      </c>
      <c r="L59" s="36"/>
      <c r="M59" s="36"/>
      <c r="N59" s="36"/>
    </row>
    <row r="60" spans="1:14" ht="15.75">
      <c r="A60" s="25">
        <f>A58*1</f>
        <v>75</v>
      </c>
      <c r="B60" s="12" t="s">
        <v>20</v>
      </c>
      <c r="C60" s="22">
        <f>A58*0.95</f>
        <v>71.25</v>
      </c>
      <c r="D60" s="7" t="s">
        <v>21</v>
      </c>
      <c r="F60" s="26">
        <f>F58*1</f>
        <v>75</v>
      </c>
      <c r="G60" s="12" t="s">
        <v>20</v>
      </c>
      <c r="H60" s="22">
        <f>F58*0.95</f>
        <v>71.25</v>
      </c>
      <c r="I60" s="7" t="s">
        <v>21</v>
      </c>
      <c r="K60" s="25">
        <f>K58*1</f>
        <v>132</v>
      </c>
      <c r="L60" s="12" t="s">
        <v>20</v>
      </c>
      <c r="M60" s="22">
        <f>K58*0.95</f>
        <v>125.39999999999999</v>
      </c>
      <c r="N60" s="7" t="s">
        <v>21</v>
      </c>
    </row>
    <row r="61" spans="1:14" ht="15.75">
      <c r="A61" s="17">
        <f>A58*0.95</f>
        <v>71.25</v>
      </c>
      <c r="B61" s="13" t="s">
        <v>20</v>
      </c>
      <c r="C61" s="23">
        <f>A58*0.925</f>
        <v>69.375</v>
      </c>
      <c r="D61" s="9" t="s">
        <v>23</v>
      </c>
      <c r="F61" s="24">
        <f>F58*0.95</f>
        <v>71.25</v>
      </c>
      <c r="G61" s="13" t="s">
        <v>20</v>
      </c>
      <c r="H61" s="23">
        <f>F58*0.925</f>
        <v>69.375</v>
      </c>
      <c r="I61" s="9" t="s">
        <v>23</v>
      </c>
      <c r="K61" s="17">
        <f>K58*0.95</f>
        <v>125.39999999999999</v>
      </c>
      <c r="L61" s="13" t="s">
        <v>20</v>
      </c>
      <c r="M61" s="23">
        <f>K58*0.925</f>
        <v>122.10000000000001</v>
      </c>
      <c r="N61" s="9" t="s">
        <v>23</v>
      </c>
    </row>
    <row r="62" spans="1:14" ht="15.75">
      <c r="A62" s="17">
        <f>A58*0.925</f>
        <v>69.375</v>
      </c>
      <c r="B62" s="13" t="s">
        <v>20</v>
      </c>
      <c r="C62" s="23">
        <f>A58*0.875</f>
        <v>65.625</v>
      </c>
      <c r="D62" s="9" t="s">
        <v>22</v>
      </c>
      <c r="F62" s="24">
        <f>F58*0.925</f>
        <v>69.375</v>
      </c>
      <c r="G62" s="13" t="s">
        <v>20</v>
      </c>
      <c r="H62" s="23">
        <f>F58*0.875</f>
        <v>65.625</v>
      </c>
      <c r="I62" s="9" t="s">
        <v>22</v>
      </c>
      <c r="K62" s="17">
        <f>K58*0.925</f>
        <v>122.10000000000001</v>
      </c>
      <c r="L62" s="13" t="s">
        <v>20</v>
      </c>
      <c r="M62" s="23">
        <f>K58*0.875</f>
        <v>115.5</v>
      </c>
      <c r="N62" s="9" t="s">
        <v>22</v>
      </c>
    </row>
    <row r="63" spans="1:14" ht="15.75">
      <c r="A63" s="17">
        <f>A58*0.875</f>
        <v>65.625</v>
      </c>
      <c r="B63" s="13" t="s">
        <v>20</v>
      </c>
      <c r="C63" s="23">
        <f>A58*0.85</f>
        <v>63.75</v>
      </c>
      <c r="D63" s="9" t="s">
        <v>24</v>
      </c>
      <c r="F63" s="24">
        <f>F58*0.875</f>
        <v>65.625</v>
      </c>
      <c r="G63" s="13" t="s">
        <v>20</v>
      </c>
      <c r="H63" s="23">
        <f>F58*0.85</f>
        <v>63.75</v>
      </c>
      <c r="I63" s="9" t="s">
        <v>24</v>
      </c>
      <c r="K63" s="17">
        <f>K58*0.875</f>
        <v>115.5</v>
      </c>
      <c r="L63" s="13" t="s">
        <v>20</v>
      </c>
      <c r="M63" s="23">
        <f>K58*0.85</f>
        <v>112.2</v>
      </c>
      <c r="N63" s="9" t="s">
        <v>24</v>
      </c>
    </row>
    <row r="64" spans="1:14" ht="15.75">
      <c r="A64" s="17">
        <f>A58*0.85</f>
        <v>63.75</v>
      </c>
      <c r="B64" s="13" t="s">
        <v>20</v>
      </c>
      <c r="C64" s="23">
        <f>A58*0.8</f>
        <v>60</v>
      </c>
      <c r="D64" s="9" t="s">
        <v>25</v>
      </c>
      <c r="F64" s="24">
        <f>F58*0.85</f>
        <v>63.75</v>
      </c>
      <c r="G64" s="13" t="s">
        <v>20</v>
      </c>
      <c r="H64" s="23">
        <f>F58*0.8</f>
        <v>60</v>
      </c>
      <c r="I64" s="9" t="s">
        <v>25</v>
      </c>
      <c r="K64" s="17">
        <f>K58*0.85</f>
        <v>112.2</v>
      </c>
      <c r="L64" s="13" t="s">
        <v>20</v>
      </c>
      <c r="M64" s="23">
        <f>K58*0.8</f>
        <v>105.60000000000001</v>
      </c>
      <c r="N64" s="9" t="s">
        <v>25</v>
      </c>
    </row>
    <row r="65" spans="1:14" ht="15.75">
      <c r="A65" s="17">
        <f>A58*0.8</f>
        <v>60</v>
      </c>
      <c r="B65" s="13" t="s">
        <v>20</v>
      </c>
      <c r="C65" s="23">
        <f>A58*0.75</f>
        <v>56.25</v>
      </c>
      <c r="D65" s="9" t="s">
        <v>26</v>
      </c>
      <c r="F65" s="24">
        <f>F58*0.8</f>
        <v>60</v>
      </c>
      <c r="G65" s="13" t="s">
        <v>20</v>
      </c>
      <c r="H65" s="23">
        <f>F58*0.75</f>
        <v>56.25</v>
      </c>
      <c r="I65" s="9" t="s">
        <v>26</v>
      </c>
      <c r="K65" s="17">
        <f>K58*0.8</f>
        <v>105.60000000000001</v>
      </c>
      <c r="L65" s="13" t="s">
        <v>20</v>
      </c>
      <c r="M65" s="23">
        <f>K58*0.75</f>
        <v>99</v>
      </c>
      <c r="N65" s="9" t="s">
        <v>26</v>
      </c>
    </row>
    <row r="66" spans="1:14" ht="15.75">
      <c r="A66" s="17">
        <f>A58*0.75</f>
        <v>56.25</v>
      </c>
      <c r="B66" s="13" t="s">
        <v>20</v>
      </c>
      <c r="C66" s="23">
        <f>A58*0.675</f>
        <v>50.625</v>
      </c>
      <c r="D66" s="9" t="s">
        <v>27</v>
      </c>
      <c r="F66" s="24">
        <f>F58*0.75</f>
        <v>56.25</v>
      </c>
      <c r="G66" s="13" t="s">
        <v>20</v>
      </c>
      <c r="H66" s="23">
        <f>F58*0.675</f>
        <v>50.625</v>
      </c>
      <c r="I66" s="9" t="s">
        <v>27</v>
      </c>
      <c r="K66" s="17">
        <f>K58*0.75</f>
        <v>99</v>
      </c>
      <c r="L66" s="13" t="s">
        <v>20</v>
      </c>
      <c r="M66" s="23">
        <f>K58*0.675</f>
        <v>89.100000000000009</v>
      </c>
      <c r="N66" s="9" t="s">
        <v>27</v>
      </c>
    </row>
    <row r="67" spans="1:14" ht="16.5" thickBot="1">
      <c r="A67" s="21">
        <f>A58*0.675</f>
        <v>50.625</v>
      </c>
      <c r="B67" s="14" t="s">
        <v>20</v>
      </c>
      <c r="C67" s="18">
        <f>A58*0.565</f>
        <v>42.374999999999993</v>
      </c>
      <c r="D67" s="11" t="s">
        <v>28</v>
      </c>
      <c r="F67" s="20">
        <f>F58*0.675</f>
        <v>50.625</v>
      </c>
      <c r="G67" s="14" t="s">
        <v>20</v>
      </c>
      <c r="H67" s="18">
        <f>F58*0.565</f>
        <v>42.374999999999993</v>
      </c>
      <c r="I67" s="11" t="s">
        <v>28</v>
      </c>
      <c r="K67" s="21">
        <f>K58*0.675</f>
        <v>89.100000000000009</v>
      </c>
      <c r="L67" s="14" t="s">
        <v>20</v>
      </c>
      <c r="M67" s="18">
        <f>K58*0.565</f>
        <v>74.58</v>
      </c>
      <c r="N67" s="11" t="s">
        <v>28</v>
      </c>
    </row>
    <row r="69" spans="1:14" ht="15.75">
      <c r="A69" s="29" t="s">
        <v>12</v>
      </c>
      <c r="B69" s="29"/>
      <c r="C69" s="29"/>
      <c r="D69" s="29"/>
      <c r="E69" s="27"/>
      <c r="F69" s="31" t="s">
        <v>13</v>
      </c>
      <c r="G69" s="31"/>
      <c r="H69" s="31"/>
      <c r="I69" s="31"/>
      <c r="J69" s="27"/>
      <c r="K69" s="29" t="s">
        <v>14</v>
      </c>
      <c r="L69" s="29"/>
      <c r="M69" s="29"/>
      <c r="N69" s="29"/>
    </row>
    <row r="70" spans="1:14" ht="15.75">
      <c r="A70" s="30">
        <f>$K34*0.4</f>
        <v>132</v>
      </c>
      <c r="B70" s="30"/>
      <c r="C70" s="30"/>
      <c r="D70" s="30"/>
      <c r="E70" s="4"/>
      <c r="F70" s="30">
        <f>$K34*0.4</f>
        <v>132</v>
      </c>
      <c r="G70" s="30"/>
      <c r="H70" s="30"/>
      <c r="I70" s="30"/>
      <c r="J70" s="4"/>
      <c r="K70" s="30">
        <f>K34</f>
        <v>330</v>
      </c>
      <c r="L70" s="30"/>
      <c r="M70" s="30"/>
      <c r="N70" s="30"/>
    </row>
    <row r="71" spans="1:14" ht="16.5" thickBot="1">
      <c r="A71" s="36" t="s">
        <v>29</v>
      </c>
      <c r="B71" s="36"/>
      <c r="C71" s="36"/>
      <c r="D71" s="36"/>
      <c r="E71" s="3"/>
      <c r="F71" s="36" t="s">
        <v>29</v>
      </c>
      <c r="G71" s="36"/>
      <c r="H71" s="36"/>
      <c r="I71" s="36"/>
      <c r="J71" s="3"/>
      <c r="K71" s="36" t="s">
        <v>29</v>
      </c>
      <c r="L71" s="36"/>
      <c r="M71" s="36"/>
      <c r="N71" s="36"/>
    </row>
    <row r="72" spans="1:14" ht="15.75">
      <c r="A72" s="25">
        <f>A70*1</f>
        <v>132</v>
      </c>
      <c r="B72" s="12" t="s">
        <v>20</v>
      </c>
      <c r="C72" s="22">
        <f>A70*0.95</f>
        <v>125.39999999999999</v>
      </c>
      <c r="D72" s="7" t="s">
        <v>21</v>
      </c>
      <c r="F72" s="25">
        <f>F70*1</f>
        <v>132</v>
      </c>
      <c r="G72" s="12" t="s">
        <v>20</v>
      </c>
      <c r="H72" s="22">
        <f>F70*0.95</f>
        <v>125.39999999999999</v>
      </c>
      <c r="I72" s="7" t="s">
        <v>21</v>
      </c>
      <c r="K72" s="15">
        <f>K70*1</f>
        <v>330</v>
      </c>
      <c r="L72" s="12" t="s">
        <v>20</v>
      </c>
      <c r="M72" s="22">
        <f>K70*0.95</f>
        <v>313.5</v>
      </c>
      <c r="N72" s="7" t="s">
        <v>21</v>
      </c>
    </row>
    <row r="73" spans="1:14" ht="15.75">
      <c r="A73" s="17">
        <f>A70*0.95</f>
        <v>125.39999999999999</v>
      </c>
      <c r="B73" s="13" t="s">
        <v>20</v>
      </c>
      <c r="C73" s="23">
        <f>A70*0.925</f>
        <v>122.10000000000001</v>
      </c>
      <c r="D73" s="9" t="s">
        <v>23</v>
      </c>
      <c r="F73" s="17">
        <f>F70*0.95</f>
        <v>125.39999999999999</v>
      </c>
      <c r="G73" s="13" t="s">
        <v>20</v>
      </c>
      <c r="H73" s="23">
        <f>F70*0.925</f>
        <v>122.10000000000001</v>
      </c>
      <c r="I73" s="9" t="s">
        <v>23</v>
      </c>
      <c r="K73" s="17">
        <f>K70*0.95</f>
        <v>313.5</v>
      </c>
      <c r="L73" s="13" t="s">
        <v>20</v>
      </c>
      <c r="M73" s="23">
        <f>K70*0.925</f>
        <v>305.25</v>
      </c>
      <c r="N73" s="9" t="s">
        <v>23</v>
      </c>
    </row>
    <row r="74" spans="1:14" ht="15.75">
      <c r="A74" s="17">
        <f>A70*0.925</f>
        <v>122.10000000000001</v>
      </c>
      <c r="B74" s="13" t="s">
        <v>20</v>
      </c>
      <c r="C74" s="23">
        <f>A70*0.875</f>
        <v>115.5</v>
      </c>
      <c r="D74" s="9" t="s">
        <v>22</v>
      </c>
      <c r="F74" s="17">
        <f>F70*0.925</f>
        <v>122.10000000000001</v>
      </c>
      <c r="G74" s="13" t="s">
        <v>20</v>
      </c>
      <c r="H74" s="23">
        <f>F70*0.875</f>
        <v>115.5</v>
      </c>
      <c r="I74" s="9" t="s">
        <v>22</v>
      </c>
      <c r="K74" s="17">
        <f>K70*0.925</f>
        <v>305.25</v>
      </c>
      <c r="L74" s="13" t="s">
        <v>20</v>
      </c>
      <c r="M74" s="23">
        <f>K70*0.875</f>
        <v>288.75</v>
      </c>
      <c r="N74" s="9" t="s">
        <v>22</v>
      </c>
    </row>
    <row r="75" spans="1:14" ht="15.75">
      <c r="A75" s="17">
        <f>A70*0.875</f>
        <v>115.5</v>
      </c>
      <c r="B75" s="13" t="s">
        <v>20</v>
      </c>
      <c r="C75" s="23">
        <f>A70*0.85</f>
        <v>112.2</v>
      </c>
      <c r="D75" s="9" t="s">
        <v>24</v>
      </c>
      <c r="F75" s="17">
        <f>F70*0.875</f>
        <v>115.5</v>
      </c>
      <c r="G75" s="13" t="s">
        <v>20</v>
      </c>
      <c r="H75" s="23">
        <f>F70*0.85</f>
        <v>112.2</v>
      </c>
      <c r="I75" s="9" t="s">
        <v>24</v>
      </c>
      <c r="K75" s="17">
        <f>K70*0.875</f>
        <v>288.75</v>
      </c>
      <c r="L75" s="13" t="s">
        <v>20</v>
      </c>
      <c r="M75" s="23">
        <f>K70*0.85</f>
        <v>280.5</v>
      </c>
      <c r="N75" s="9" t="s">
        <v>24</v>
      </c>
    </row>
    <row r="76" spans="1:14" ht="15.75">
      <c r="A76" s="17">
        <f>A70*0.85</f>
        <v>112.2</v>
      </c>
      <c r="B76" s="13" t="s">
        <v>20</v>
      </c>
      <c r="C76" s="23">
        <f>A70*0.8</f>
        <v>105.60000000000001</v>
      </c>
      <c r="D76" s="9" t="s">
        <v>25</v>
      </c>
      <c r="F76" s="17">
        <f>F70*0.85</f>
        <v>112.2</v>
      </c>
      <c r="G76" s="13" t="s">
        <v>20</v>
      </c>
      <c r="H76" s="23">
        <f>F70*0.8</f>
        <v>105.60000000000001</v>
      </c>
      <c r="I76" s="9" t="s">
        <v>25</v>
      </c>
      <c r="K76" s="17">
        <f>K70*0.85</f>
        <v>280.5</v>
      </c>
      <c r="L76" s="13" t="s">
        <v>20</v>
      </c>
      <c r="M76" s="23">
        <f>K70*0.8</f>
        <v>264</v>
      </c>
      <c r="N76" s="9" t="s">
        <v>25</v>
      </c>
    </row>
    <row r="77" spans="1:14" ht="15.75">
      <c r="A77" s="17">
        <f>A70*0.8</f>
        <v>105.60000000000001</v>
      </c>
      <c r="B77" s="13" t="s">
        <v>20</v>
      </c>
      <c r="C77" s="23">
        <f>A70*0.75</f>
        <v>99</v>
      </c>
      <c r="D77" s="9" t="s">
        <v>26</v>
      </c>
      <c r="F77" s="17">
        <f>F70*0.8</f>
        <v>105.60000000000001</v>
      </c>
      <c r="G77" s="13" t="s">
        <v>20</v>
      </c>
      <c r="H77" s="23">
        <f>F70*0.75</f>
        <v>99</v>
      </c>
      <c r="I77" s="9" t="s">
        <v>26</v>
      </c>
      <c r="K77" s="17">
        <f>K70*0.8</f>
        <v>264</v>
      </c>
      <c r="L77" s="13" t="s">
        <v>20</v>
      </c>
      <c r="M77" s="23">
        <f>K70*0.75</f>
        <v>247.5</v>
      </c>
      <c r="N77" s="9" t="s">
        <v>26</v>
      </c>
    </row>
    <row r="78" spans="1:14" ht="15.75">
      <c r="A78" s="17">
        <f>A70*0.75</f>
        <v>99</v>
      </c>
      <c r="B78" s="13" t="s">
        <v>20</v>
      </c>
      <c r="C78" s="23">
        <f>A70*0.675</f>
        <v>89.100000000000009</v>
      </c>
      <c r="D78" s="9" t="s">
        <v>27</v>
      </c>
      <c r="F78" s="17">
        <f>F70*0.75</f>
        <v>99</v>
      </c>
      <c r="G78" s="13" t="s">
        <v>20</v>
      </c>
      <c r="H78" s="23">
        <f>F70*0.675</f>
        <v>89.100000000000009</v>
      </c>
      <c r="I78" s="9" t="s">
        <v>27</v>
      </c>
      <c r="K78" s="17">
        <f>K70*0.75</f>
        <v>247.5</v>
      </c>
      <c r="L78" s="13" t="s">
        <v>20</v>
      </c>
      <c r="M78" s="23">
        <f>K70*0.675</f>
        <v>222.75000000000003</v>
      </c>
      <c r="N78" s="9" t="s">
        <v>27</v>
      </c>
    </row>
    <row r="79" spans="1:14" ht="16.5" thickBot="1">
      <c r="A79" s="21">
        <f>A70*0.675</f>
        <v>89.100000000000009</v>
      </c>
      <c r="B79" s="14" t="s">
        <v>20</v>
      </c>
      <c r="C79" s="18">
        <f>A70*0.565</f>
        <v>74.58</v>
      </c>
      <c r="D79" s="11" t="s">
        <v>28</v>
      </c>
      <c r="F79" s="21">
        <f>F70*0.675</f>
        <v>89.100000000000009</v>
      </c>
      <c r="G79" s="14" t="s">
        <v>20</v>
      </c>
      <c r="H79" s="18">
        <f>F70*0.565</f>
        <v>74.58</v>
      </c>
      <c r="I79" s="11" t="s">
        <v>28</v>
      </c>
      <c r="K79" s="21">
        <f>K70*0.675</f>
        <v>222.75000000000003</v>
      </c>
      <c r="L79" s="14" t="s">
        <v>20</v>
      </c>
      <c r="M79" s="18">
        <f>K70*0.565</f>
        <v>186.45</v>
      </c>
      <c r="N79" s="11" t="s">
        <v>28</v>
      </c>
    </row>
    <row r="89" spans="1:14" ht="33">
      <c r="A89" s="28" t="s">
        <v>33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1:14" ht="15.75">
      <c r="A90" s="29" t="s">
        <v>15</v>
      </c>
      <c r="B90" s="29"/>
      <c r="C90" s="29"/>
      <c r="D90" s="29"/>
      <c r="E90" s="4"/>
      <c r="F90" s="29" t="s">
        <v>16</v>
      </c>
      <c r="G90" s="29"/>
      <c r="H90" s="29"/>
      <c r="I90" s="29"/>
      <c r="J90" s="4"/>
      <c r="K90" s="29" t="s">
        <v>17</v>
      </c>
      <c r="L90" s="29"/>
      <c r="M90" s="29"/>
      <c r="N90" s="29"/>
    </row>
    <row r="91" spans="1:14" ht="15.75">
      <c r="A91" s="31">
        <f>$A7*0.4</f>
        <v>120</v>
      </c>
      <c r="B91" s="31"/>
      <c r="C91" s="31"/>
      <c r="D91" s="31"/>
      <c r="E91" s="4"/>
      <c r="F91" s="31">
        <f>$A7*1.25</f>
        <v>375</v>
      </c>
      <c r="G91" s="31"/>
      <c r="H91" s="31"/>
      <c r="I91" s="31"/>
      <c r="J91" s="4"/>
      <c r="K91" s="31">
        <f>$A7*0.7</f>
        <v>210</v>
      </c>
      <c r="L91" s="31"/>
      <c r="M91" s="31"/>
      <c r="N91" s="31"/>
    </row>
    <row r="92" spans="1:14" ht="16.5" thickBot="1">
      <c r="A92" s="36" t="s">
        <v>29</v>
      </c>
      <c r="B92" s="36"/>
      <c r="C92" s="36"/>
      <c r="D92" s="36"/>
      <c r="E92" s="3"/>
      <c r="F92" s="36" t="s">
        <v>29</v>
      </c>
      <c r="G92" s="36"/>
      <c r="H92" s="36"/>
      <c r="I92" s="36"/>
      <c r="J92" s="3"/>
      <c r="K92" s="36" t="s">
        <v>29</v>
      </c>
      <c r="L92" s="36"/>
      <c r="M92" s="36"/>
      <c r="N92" s="36"/>
    </row>
    <row r="93" spans="1:14" ht="15.75">
      <c r="A93" s="15">
        <f>A91*1</f>
        <v>120</v>
      </c>
      <c r="B93" s="12" t="s">
        <v>20</v>
      </c>
      <c r="C93" s="6">
        <f>A91*0.95</f>
        <v>114</v>
      </c>
      <c r="D93" s="7" t="s">
        <v>21</v>
      </c>
      <c r="F93" s="15">
        <f>F91*1</f>
        <v>375</v>
      </c>
      <c r="G93" s="12" t="s">
        <v>20</v>
      </c>
      <c r="H93" s="6">
        <f>F91*0.95</f>
        <v>356.25</v>
      </c>
      <c r="I93" s="7" t="s">
        <v>21</v>
      </c>
      <c r="K93" s="15">
        <f>K91*1</f>
        <v>210</v>
      </c>
      <c r="L93" s="12" t="s">
        <v>20</v>
      </c>
      <c r="M93" s="6">
        <f>K91*0.95</f>
        <v>199.5</v>
      </c>
      <c r="N93" s="7" t="s">
        <v>21</v>
      </c>
    </row>
    <row r="94" spans="1:14" ht="15.75">
      <c r="A94" s="16">
        <f>A91*0.95</f>
        <v>114</v>
      </c>
      <c r="B94" s="13" t="s">
        <v>20</v>
      </c>
      <c r="C94" s="8">
        <f>A91*0.925</f>
        <v>111</v>
      </c>
      <c r="D94" s="9" t="s">
        <v>23</v>
      </c>
      <c r="F94" s="16">
        <f>F91*0.95</f>
        <v>356.25</v>
      </c>
      <c r="G94" s="13" t="s">
        <v>20</v>
      </c>
      <c r="H94" s="8">
        <f>F91*0.925</f>
        <v>346.875</v>
      </c>
      <c r="I94" s="9" t="s">
        <v>23</v>
      </c>
      <c r="K94" s="16">
        <f>K91*0.95</f>
        <v>199.5</v>
      </c>
      <c r="L94" s="13" t="s">
        <v>20</v>
      </c>
      <c r="M94" s="8">
        <f>K91*0.925</f>
        <v>194.25</v>
      </c>
      <c r="N94" s="9" t="s">
        <v>23</v>
      </c>
    </row>
    <row r="95" spans="1:14" ht="15.75">
      <c r="A95" s="16">
        <f>A91*0.925</f>
        <v>111</v>
      </c>
      <c r="B95" s="13" t="s">
        <v>20</v>
      </c>
      <c r="C95" s="8">
        <f>A91*0.875</f>
        <v>105</v>
      </c>
      <c r="D95" s="9" t="s">
        <v>22</v>
      </c>
      <c r="F95" s="16">
        <f>F91*0.925</f>
        <v>346.875</v>
      </c>
      <c r="G95" s="13" t="s">
        <v>20</v>
      </c>
      <c r="H95" s="8">
        <f>F91*0.875</f>
        <v>328.125</v>
      </c>
      <c r="I95" s="9" t="s">
        <v>22</v>
      </c>
      <c r="K95" s="16">
        <f>K91*0.925</f>
        <v>194.25</v>
      </c>
      <c r="L95" s="13" t="s">
        <v>20</v>
      </c>
      <c r="M95" s="8">
        <f>K91*0.875</f>
        <v>183.75</v>
      </c>
      <c r="N95" s="9" t="s">
        <v>22</v>
      </c>
    </row>
    <row r="96" spans="1:14" ht="15.75">
      <c r="A96" s="16">
        <f>A91*0.875</f>
        <v>105</v>
      </c>
      <c r="B96" s="13" t="s">
        <v>20</v>
      </c>
      <c r="C96" s="8">
        <f>A91*0.85</f>
        <v>102</v>
      </c>
      <c r="D96" s="9" t="s">
        <v>24</v>
      </c>
      <c r="F96" s="16">
        <f>F91*0.875</f>
        <v>328.125</v>
      </c>
      <c r="G96" s="13" t="s">
        <v>20</v>
      </c>
      <c r="H96" s="8">
        <f>F91*0.85</f>
        <v>318.75</v>
      </c>
      <c r="I96" s="9" t="s">
        <v>24</v>
      </c>
      <c r="K96" s="16">
        <f>K91*0.875</f>
        <v>183.75</v>
      </c>
      <c r="L96" s="13" t="s">
        <v>20</v>
      </c>
      <c r="M96" s="8">
        <f>K91*0.85</f>
        <v>178.5</v>
      </c>
      <c r="N96" s="9" t="s">
        <v>24</v>
      </c>
    </row>
    <row r="97" spans="1:14" ht="15.75">
      <c r="A97" s="16">
        <f>A91*0.85</f>
        <v>102</v>
      </c>
      <c r="B97" s="13" t="s">
        <v>20</v>
      </c>
      <c r="C97" s="8">
        <f>A91*0.8</f>
        <v>96</v>
      </c>
      <c r="D97" s="9" t="s">
        <v>25</v>
      </c>
      <c r="F97" s="16">
        <f>F91*0.85</f>
        <v>318.75</v>
      </c>
      <c r="G97" s="13" t="s">
        <v>20</v>
      </c>
      <c r="H97" s="8">
        <f>F91*0.8</f>
        <v>300</v>
      </c>
      <c r="I97" s="9" t="s">
        <v>25</v>
      </c>
      <c r="K97" s="16">
        <f>K91*0.85</f>
        <v>178.5</v>
      </c>
      <c r="L97" s="13" t="s">
        <v>20</v>
      </c>
      <c r="M97" s="8">
        <f>K91*0.8</f>
        <v>168</v>
      </c>
      <c r="N97" s="9" t="s">
        <v>25</v>
      </c>
    </row>
    <row r="98" spans="1:14" ht="15.75">
      <c r="A98" s="16">
        <f>A91*0.8</f>
        <v>96</v>
      </c>
      <c r="B98" s="13" t="s">
        <v>20</v>
      </c>
      <c r="C98" s="8">
        <f>A91*0.75</f>
        <v>90</v>
      </c>
      <c r="D98" s="9" t="s">
        <v>26</v>
      </c>
      <c r="F98" s="16">
        <f>F91*0.8</f>
        <v>300</v>
      </c>
      <c r="G98" s="13" t="s">
        <v>20</v>
      </c>
      <c r="H98" s="8">
        <f>F91*0.75</f>
        <v>281.25</v>
      </c>
      <c r="I98" s="9" t="s">
        <v>26</v>
      </c>
      <c r="K98" s="16">
        <f>K91*0.8</f>
        <v>168</v>
      </c>
      <c r="L98" s="13" t="s">
        <v>20</v>
      </c>
      <c r="M98" s="8">
        <f>K91*0.75</f>
        <v>157.5</v>
      </c>
      <c r="N98" s="9" t="s">
        <v>26</v>
      </c>
    </row>
    <row r="99" spans="1:14" ht="15.75">
      <c r="A99" s="16">
        <f>A91*0.75</f>
        <v>90</v>
      </c>
      <c r="B99" s="13" t="s">
        <v>20</v>
      </c>
      <c r="C99" s="8">
        <f>A91*0.675</f>
        <v>81</v>
      </c>
      <c r="D99" s="9" t="s">
        <v>27</v>
      </c>
      <c r="F99" s="16">
        <f>F91*0.75</f>
        <v>281.25</v>
      </c>
      <c r="G99" s="13" t="s">
        <v>20</v>
      </c>
      <c r="H99" s="8">
        <f>F91*0.675</f>
        <v>253.12500000000003</v>
      </c>
      <c r="I99" s="9" t="s">
        <v>27</v>
      </c>
      <c r="K99" s="16">
        <f>K91*0.75</f>
        <v>157.5</v>
      </c>
      <c r="L99" s="13" t="s">
        <v>20</v>
      </c>
      <c r="M99" s="8">
        <f>K91*0.675</f>
        <v>141.75</v>
      </c>
      <c r="N99" s="9" t="s">
        <v>27</v>
      </c>
    </row>
    <row r="100" spans="1:14" ht="16.5" thickBot="1">
      <c r="A100" s="19">
        <f>A91*0.675</f>
        <v>81</v>
      </c>
      <c r="B100" s="14" t="s">
        <v>20</v>
      </c>
      <c r="C100" s="10">
        <f>A91*0.565</f>
        <v>67.8</v>
      </c>
      <c r="D100" s="11" t="s">
        <v>28</v>
      </c>
      <c r="F100" s="19">
        <f>F91*0.675</f>
        <v>253.12500000000003</v>
      </c>
      <c r="G100" s="14" t="s">
        <v>20</v>
      </c>
      <c r="H100" s="10">
        <f>F91*0.565</f>
        <v>211.87499999999997</v>
      </c>
      <c r="I100" s="11" t="s">
        <v>28</v>
      </c>
      <c r="K100" s="19">
        <f>K91*0.675</f>
        <v>141.75</v>
      </c>
      <c r="L100" s="14" t="s">
        <v>20</v>
      </c>
      <c r="M100" s="10">
        <f>K91*0.565</f>
        <v>118.64999999999999</v>
      </c>
      <c r="N100" s="11" t="s">
        <v>28</v>
      </c>
    </row>
    <row r="102" spans="1:14" ht="15.75">
      <c r="A102" s="29" t="s">
        <v>18</v>
      </c>
      <c r="B102" s="29"/>
      <c r="C102" s="29"/>
      <c r="D102" s="29"/>
      <c r="E102" s="4"/>
      <c r="F102" s="29" t="s">
        <v>19</v>
      </c>
      <c r="G102" s="29"/>
      <c r="H102" s="29"/>
      <c r="I102" s="29"/>
    </row>
    <row r="103" spans="1:14" ht="15.75">
      <c r="A103" s="31">
        <f>$A7</f>
        <v>300</v>
      </c>
      <c r="B103" s="31"/>
      <c r="C103" s="31"/>
      <c r="D103" s="31"/>
      <c r="E103" s="4"/>
      <c r="F103" s="31">
        <f>$A7*1.5</f>
        <v>450</v>
      </c>
      <c r="G103" s="31"/>
      <c r="H103" s="31"/>
      <c r="I103" s="31"/>
    </row>
    <row r="104" spans="1:14" ht="16.5" thickBot="1">
      <c r="A104" s="36" t="s">
        <v>29</v>
      </c>
      <c r="B104" s="36"/>
      <c r="C104" s="36"/>
      <c r="D104" s="36"/>
      <c r="E104" s="3"/>
      <c r="F104" s="36" t="s">
        <v>29</v>
      </c>
      <c r="G104" s="36"/>
      <c r="H104" s="36"/>
      <c r="I104" s="36"/>
    </row>
    <row r="105" spans="1:14" ht="15.75">
      <c r="A105" s="25">
        <f>A103*1</f>
        <v>300</v>
      </c>
      <c r="B105" s="12" t="s">
        <v>20</v>
      </c>
      <c r="C105" s="22">
        <f>A103*0.95</f>
        <v>285</v>
      </c>
      <c r="D105" s="7" t="s">
        <v>21</v>
      </c>
      <c r="F105" s="25">
        <f>F103*1</f>
        <v>450</v>
      </c>
      <c r="G105" s="12" t="s">
        <v>20</v>
      </c>
      <c r="H105" s="22">
        <f>F103*0.95</f>
        <v>427.5</v>
      </c>
      <c r="I105" s="7" t="s">
        <v>21</v>
      </c>
    </row>
    <row r="106" spans="1:14" ht="15.75">
      <c r="A106" s="17">
        <f>A103*0.95</f>
        <v>285</v>
      </c>
      <c r="B106" s="13" t="s">
        <v>20</v>
      </c>
      <c r="C106" s="23">
        <f>A103*0.925</f>
        <v>277.5</v>
      </c>
      <c r="D106" s="9" t="s">
        <v>23</v>
      </c>
      <c r="F106" s="17">
        <f>F103*0.95</f>
        <v>427.5</v>
      </c>
      <c r="G106" s="13" t="s">
        <v>20</v>
      </c>
      <c r="H106" s="23">
        <f>F103*0.925</f>
        <v>416.25</v>
      </c>
      <c r="I106" s="9" t="s">
        <v>23</v>
      </c>
    </row>
    <row r="107" spans="1:14" ht="15.75">
      <c r="A107" s="17">
        <f>A103*0.925</f>
        <v>277.5</v>
      </c>
      <c r="B107" s="13" t="s">
        <v>20</v>
      </c>
      <c r="C107" s="23">
        <f>A103*0.875</f>
        <v>262.5</v>
      </c>
      <c r="D107" s="9" t="s">
        <v>22</v>
      </c>
      <c r="F107" s="17">
        <f>F103*0.925</f>
        <v>416.25</v>
      </c>
      <c r="G107" s="13" t="s">
        <v>20</v>
      </c>
      <c r="H107" s="23">
        <f>F103*0.875</f>
        <v>393.75</v>
      </c>
      <c r="I107" s="9" t="s">
        <v>22</v>
      </c>
    </row>
    <row r="108" spans="1:14" ht="15.75">
      <c r="A108" s="17">
        <f>A103*0.875</f>
        <v>262.5</v>
      </c>
      <c r="B108" s="13" t="s">
        <v>20</v>
      </c>
      <c r="C108" s="23">
        <f>A103*0.85</f>
        <v>255</v>
      </c>
      <c r="D108" s="9" t="s">
        <v>24</v>
      </c>
      <c r="F108" s="17">
        <f>F103*0.875</f>
        <v>393.75</v>
      </c>
      <c r="G108" s="13" t="s">
        <v>20</v>
      </c>
      <c r="H108" s="23">
        <f>F103*0.85</f>
        <v>382.5</v>
      </c>
      <c r="I108" s="9" t="s">
        <v>24</v>
      </c>
    </row>
    <row r="109" spans="1:14" ht="15.75">
      <c r="A109" s="17">
        <f>A103*0.85</f>
        <v>255</v>
      </c>
      <c r="B109" s="13" t="s">
        <v>20</v>
      </c>
      <c r="C109" s="23">
        <f>A103*0.8</f>
        <v>240</v>
      </c>
      <c r="D109" s="9" t="s">
        <v>25</v>
      </c>
      <c r="F109" s="17">
        <f>F103*0.85</f>
        <v>382.5</v>
      </c>
      <c r="G109" s="13" t="s">
        <v>20</v>
      </c>
      <c r="H109" s="23">
        <f>F103*0.8</f>
        <v>360</v>
      </c>
      <c r="I109" s="9" t="s">
        <v>25</v>
      </c>
    </row>
    <row r="110" spans="1:14" ht="15.75">
      <c r="A110" s="17">
        <f>A103*0.8</f>
        <v>240</v>
      </c>
      <c r="B110" s="13" t="s">
        <v>20</v>
      </c>
      <c r="C110" s="23">
        <f>A103*0.75</f>
        <v>225</v>
      </c>
      <c r="D110" s="9" t="s">
        <v>26</v>
      </c>
      <c r="F110" s="17">
        <f>F103*0.8</f>
        <v>360</v>
      </c>
      <c r="G110" s="13" t="s">
        <v>20</v>
      </c>
      <c r="H110" s="23">
        <f>F103*0.75</f>
        <v>337.5</v>
      </c>
      <c r="I110" s="9" t="s">
        <v>26</v>
      </c>
    </row>
    <row r="111" spans="1:14" ht="15.75">
      <c r="A111" s="17">
        <f>A103*0.75</f>
        <v>225</v>
      </c>
      <c r="B111" s="13" t="s">
        <v>20</v>
      </c>
      <c r="C111" s="23">
        <f>A103*0.675</f>
        <v>202.5</v>
      </c>
      <c r="D111" s="9" t="s">
        <v>27</v>
      </c>
      <c r="F111" s="17">
        <f>F103*0.75</f>
        <v>337.5</v>
      </c>
      <c r="G111" s="13" t="s">
        <v>20</v>
      </c>
      <c r="H111" s="23">
        <f>F103*0.675</f>
        <v>303.75</v>
      </c>
      <c r="I111" s="9" t="s">
        <v>27</v>
      </c>
    </row>
    <row r="112" spans="1:14" ht="16.5" thickBot="1">
      <c r="A112" s="21">
        <f>A103*0.675</f>
        <v>202.5</v>
      </c>
      <c r="B112" s="14" t="s">
        <v>20</v>
      </c>
      <c r="C112" s="18">
        <f>A103*0.565</f>
        <v>169.49999999999997</v>
      </c>
      <c r="D112" s="11" t="s">
        <v>28</v>
      </c>
      <c r="F112" s="21">
        <f>F103*0.675</f>
        <v>303.75</v>
      </c>
      <c r="G112" s="14" t="s">
        <v>20</v>
      </c>
      <c r="H112" s="18">
        <f>F103*0.565</f>
        <v>254.24999999999997</v>
      </c>
      <c r="I112" s="11" t="s">
        <v>28</v>
      </c>
    </row>
  </sheetData>
  <sheetProtection password="C3AE" sheet="1" objects="1" scenarios="1"/>
  <mergeCells count="78">
    <mergeCell ref="F104:I104"/>
    <mergeCell ref="A104:D104"/>
    <mergeCell ref="K92:N92"/>
    <mergeCell ref="F92:I92"/>
    <mergeCell ref="A92:D92"/>
    <mergeCell ref="A102:D102"/>
    <mergeCell ref="F102:I102"/>
    <mergeCell ref="F103:I103"/>
    <mergeCell ref="A103:D103"/>
    <mergeCell ref="A90:D90"/>
    <mergeCell ref="F90:I90"/>
    <mergeCell ref="K90:N90"/>
    <mergeCell ref="K91:N91"/>
    <mergeCell ref="F91:I91"/>
    <mergeCell ref="A91:D91"/>
    <mergeCell ref="K70:N70"/>
    <mergeCell ref="F70:I70"/>
    <mergeCell ref="A70:D70"/>
    <mergeCell ref="K71:N71"/>
    <mergeCell ref="F71:I71"/>
    <mergeCell ref="A71:D71"/>
    <mergeCell ref="K59:N59"/>
    <mergeCell ref="F59:I59"/>
    <mergeCell ref="A59:D59"/>
    <mergeCell ref="A69:D69"/>
    <mergeCell ref="F69:I69"/>
    <mergeCell ref="K69:N69"/>
    <mergeCell ref="K57:N57"/>
    <mergeCell ref="F57:I57"/>
    <mergeCell ref="A57:D57"/>
    <mergeCell ref="K58:N58"/>
    <mergeCell ref="F58:I58"/>
    <mergeCell ref="A58:D58"/>
    <mergeCell ref="K46:N46"/>
    <mergeCell ref="F46:I46"/>
    <mergeCell ref="A46:D46"/>
    <mergeCell ref="K47:N47"/>
    <mergeCell ref="F47:I47"/>
    <mergeCell ref="A47:D47"/>
    <mergeCell ref="K35:N35"/>
    <mergeCell ref="F35:I35"/>
    <mergeCell ref="A35:D35"/>
    <mergeCell ref="K45:N45"/>
    <mergeCell ref="F45:I45"/>
    <mergeCell ref="A45:D45"/>
    <mergeCell ref="A33:D33"/>
    <mergeCell ref="K33:N33"/>
    <mergeCell ref="F33:I33"/>
    <mergeCell ref="K34:N34"/>
    <mergeCell ref="F34:I34"/>
    <mergeCell ref="A34:D34"/>
    <mergeCell ref="A23:D23"/>
    <mergeCell ref="F23:I23"/>
    <mergeCell ref="K23:N23"/>
    <mergeCell ref="K21:N21"/>
    <mergeCell ref="F21:I21"/>
    <mergeCell ref="A21:D21"/>
    <mergeCell ref="K9:N9"/>
    <mergeCell ref="K10:N10"/>
    <mergeCell ref="K22:N22"/>
    <mergeCell ref="F22:I22"/>
    <mergeCell ref="A22:D22"/>
    <mergeCell ref="A89:N89"/>
    <mergeCell ref="A1:O1"/>
    <mergeCell ref="A2:N2"/>
    <mergeCell ref="A3:N3"/>
    <mergeCell ref="A4:N4"/>
    <mergeCell ref="A5:N5"/>
    <mergeCell ref="A44:N44"/>
    <mergeCell ref="A9:D9"/>
    <mergeCell ref="A11:D11"/>
    <mergeCell ref="A10:D10"/>
    <mergeCell ref="A6:N6"/>
    <mergeCell ref="A7:N7"/>
    <mergeCell ref="F9:I9"/>
    <mergeCell ref="F11:I11"/>
    <mergeCell ref="F10:I10"/>
    <mergeCell ref="K11:N11"/>
  </mergeCells>
  <hyperlinks>
    <hyperlink ref="A6:I6" r:id="rId1" display="Power Clean"/>
    <hyperlink ref="A9:C9" r:id="rId2" display="Power Clean"/>
    <hyperlink ref="F9" r:id="rId3"/>
    <hyperlink ref="K9:N9" r:id="rId4" display="Clean &amp; Jerk"/>
    <hyperlink ref="A21:D21" r:id="rId5" display="Jerk"/>
    <hyperlink ref="F21:I21" r:id="rId6" display="Push Press"/>
    <hyperlink ref="K21:N21" r:id="rId7" display="DeadLift"/>
    <hyperlink ref="A33:D33" r:id="rId8" display="Snatch"/>
    <hyperlink ref="F33:I33" r:id="rId9" display="Power Snatch"/>
    <hyperlink ref="K33:N33" r:id="rId10" display="RDL"/>
    <hyperlink ref="A57:D57" r:id="rId11" display="One Arm Snatch"/>
    <hyperlink ref="K57:N57" r:id="rId12" display="DB RDL"/>
    <hyperlink ref="A69:D69" r:id="rId13" display="DB RDL Shrug"/>
    <hyperlink ref="K69:N69" r:id="rId14" display="RDL Shrug"/>
    <hyperlink ref="A90:D90" r:id="rId15" display="DB Clean &amp; Jerk"/>
    <hyperlink ref="F90:I90" r:id="rId16" display="Clean Pulls"/>
    <hyperlink ref="K90:N90" r:id="rId17" display="Hang Snatch"/>
    <hyperlink ref="A102:D102" r:id="rId18" display="Jerk Support Iso"/>
    <hyperlink ref="F102:I102" r:id="rId19" display="Rack Deadlift"/>
    <hyperlink ref="A1" r:id="rId20"/>
    <hyperlink ref="A44" r:id="rId21"/>
    <hyperlink ref="A89" r:id="rId22"/>
  </hyperlinks>
  <pageMargins left="0.7" right="0.7" top="0.5" bottom="0.75" header="0" footer="0.3"/>
  <pageSetup orientation="portrait" r:id="rId23"/>
  <headerFooter>
    <oddFooter>&amp;CCreated by Danny Raimondi and Cal Dietz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Clean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 Dietz</dc:creator>
  <cp:lastModifiedBy>Cal Dietz</cp:lastModifiedBy>
  <cp:lastPrinted>2011-03-16T20:03:35Z</cp:lastPrinted>
  <dcterms:created xsi:type="dcterms:W3CDTF">2011-02-17T18:00:13Z</dcterms:created>
  <dcterms:modified xsi:type="dcterms:W3CDTF">2011-03-16T21:45:07Z</dcterms:modified>
</cp:coreProperties>
</file>